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65" windowWidth="9600" windowHeight="10515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PRICES'!$B$6:$H$288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PRICES'!$B$1:$IV$189</definedName>
    <definedName name="XEverything">#REF!</definedName>
    <definedName name="XITEMS" localSheetId="0">'FORM B - PRICES'!$B$6:$IV$189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<sst xmlns="http://schemas.openxmlformats.org/spreadsheetml/2006/main" count="1091" uniqueCount="392">
  <si>
    <t>E050A</t>
  </si>
  <si>
    <t>Catch Basin Cleaning</t>
  </si>
  <si>
    <t>CW 2140-R3</t>
  </si>
  <si>
    <t>E16</t>
  </si>
  <si>
    <t>E17</t>
  </si>
  <si>
    <t xml:space="preserve">CW 3235-R9  </t>
  </si>
  <si>
    <t>Salt Tolerant Grass Seeding</t>
  </si>
  <si>
    <t>100 mm Sidewalk</t>
  </si>
  <si>
    <t>CW 2130-R12</t>
  </si>
  <si>
    <t>Abandoning Existing Drainage Inlets</t>
  </si>
  <si>
    <t>CW 3210-R7</t>
  </si>
  <si>
    <t>F028</t>
  </si>
  <si>
    <t>Adjustment of Traffic Signal Service Box Frames</t>
  </si>
  <si>
    <t>E012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</si>
  <si>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</si>
  <si>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</si>
  <si>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</si>
  <si>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</si>
  <si>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</si>
  <si>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</si>
  <si>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</si>
  <si>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</si>
  <si>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</si>
  <si>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E034</t>
  </si>
  <si>
    <t>E035</t>
  </si>
  <si>
    <t>E036</t>
  </si>
  <si>
    <t>E037</t>
  </si>
  <si>
    <t>F015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</si>
  <si>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</si>
  <si>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</si>
  <si>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</si>
  <si>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</si>
  <si>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</si>
  <si>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</si>
  <si>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</si>
  <si>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</si>
  <si>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</si>
  <si>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</si>
  <si>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</si>
  <si>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</si>
  <si>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</si>
  <si>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</si>
  <si>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</si>
  <si>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</si>
  <si>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</si>
  <si>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</si>
  <si>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</si>
  <si>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</si>
  <si>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</si>
  <si>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</si>
  <si>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</si>
  <si>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</si>
  <si>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</si>
  <si>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</si>
  <si>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</si>
  <si>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</si>
  <si>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</si>
  <si>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</si>
  <si>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</si>
  <si>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</si>
  <si>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</si>
  <si>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</si>
  <si>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</si>
  <si>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</si>
  <si>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</si>
  <si>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</si>
  <si>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</si>
  <si>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</si>
  <si>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</si>
  <si>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</si>
  <si>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</si>
  <si>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</si>
  <si>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</si>
  <si>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</si>
  <si>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</si>
  <si>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</si>
  <si>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</si>
  <si>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</si>
  <si>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</si>
  <si>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</si>
  <si>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</si>
  <si>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</si>
  <si>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</si>
  <si>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</si>
  <si>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</si>
  <si>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</si>
  <si>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</si>
  <si>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</si>
  <si>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</si>
  <si>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</si>
  <si>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</si>
  <si>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</si>
  <si>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</si>
  <si>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</si>
  <si>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</si>
  <si>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</si>
  <si>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</si>
  <si>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</si>
  <si>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</si>
  <si>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</si>
  <si>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</si>
  <si>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</si>
  <si>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</si>
  <si>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</si>
  <si>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</si>
  <si>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</si>
  <si>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</si>
  <si>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</si>
  <si>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E006</t>
  </si>
  <si>
    <t>E007</t>
  </si>
  <si>
    <t>F001</t>
  </si>
  <si>
    <t>F002</t>
  </si>
  <si>
    <t>F003</t>
  </si>
  <si>
    <t>F004</t>
  </si>
  <si>
    <t>F005</t>
  </si>
  <si>
    <t>F006</t>
  </si>
  <si>
    <t>F009</t>
  </si>
  <si>
    <t>F014</t>
  </si>
  <si>
    <t>A004</t>
  </si>
  <si>
    <t>A007</t>
  </si>
  <si>
    <t>A010</t>
  </si>
  <si>
    <t>A012</t>
  </si>
  <si>
    <t>A016</t>
  </si>
  <si>
    <t>A017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</si>
  <si>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</si>
  <si>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</si>
  <si>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</si>
  <si>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</si>
  <si>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</si>
  <si>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</si>
  <si>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</si>
  <si>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</si>
  <si>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</si>
  <si>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Pavement Removal</t>
  </si>
  <si>
    <t>Concrete Pavement</t>
  </si>
  <si>
    <t>Supplying and Placing Base Course Material</t>
  </si>
  <si>
    <t>Removal of Existing Concrete Bases</t>
  </si>
  <si>
    <t>Miscellaneous Concrete Slab Removal</t>
  </si>
  <si>
    <t>Median Slab</t>
  </si>
  <si>
    <t>Bullnose</t>
  </si>
  <si>
    <t xml:space="preserve">Miscellaneous Concrete Slab Renewal </t>
  </si>
  <si>
    <t>Concrete Curb Removal</t>
  </si>
  <si>
    <t>Concrete Curb Installation</t>
  </si>
  <si>
    <t>i)</t>
  </si>
  <si>
    <t>ii)</t>
  </si>
  <si>
    <t>iii)</t>
  </si>
  <si>
    <t xml:space="preserve">Construction of Asphaltic Concrete Overlay </t>
  </si>
  <si>
    <t>Main Line Paving</t>
  </si>
  <si>
    <t>Tie-ins and Approaches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</si>
  <si>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</si>
  <si>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</si>
  <si>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</si>
  <si>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</si>
  <si>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</si>
  <si>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</si>
  <si>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</si>
  <si>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</si>
  <si>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</si>
  <si>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</si>
  <si>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</si>
  <si>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SD-228A</t>
  </si>
  <si>
    <t>SD-203B</t>
  </si>
  <si>
    <t xml:space="preserve">Catch Pit </t>
  </si>
  <si>
    <t>SD-023</t>
  </si>
  <si>
    <t>Connecting to Existing Catch Basin</t>
  </si>
  <si>
    <t xml:space="preserve">Connecting to Existing Sewer </t>
  </si>
  <si>
    <t>E050</t>
  </si>
  <si>
    <t>A003</t>
  </si>
  <si>
    <t>B002</t>
  </si>
  <si>
    <t>B.26</t>
  </si>
  <si>
    <t>C008</t>
  </si>
  <si>
    <t>F010</t>
  </si>
  <si>
    <t>250 mm Concrete Pavement (Type D)</t>
  </si>
  <si>
    <t>Partial Slab Patches - Early Opening (24 hour)</t>
  </si>
  <si>
    <t>Partial Slab Patches 
- Early Opening (72 hour)</t>
  </si>
  <si>
    <t>B.28</t>
  </si>
  <si>
    <t>Concrete Pavements, Median Slabs, Bull-noses, and Safety Medians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</si>
  <si>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</si>
  <si>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</si>
  <si>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</si>
  <si>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</si>
  <si>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</si>
  <si>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</si>
  <si>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</si>
  <si>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</si>
  <si>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</si>
  <si>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A.22</t>
  </si>
  <si>
    <t>A.23</t>
  </si>
  <si>
    <t>A.24</t>
  </si>
  <si>
    <t>A.25</t>
  </si>
  <si>
    <t>D006</t>
  </si>
  <si>
    <t>B206</t>
  </si>
  <si>
    <t>Slab Replacement - Early Opening (72 hour)</t>
  </si>
  <si>
    <t>SD-203A</t>
  </si>
  <si>
    <t>E12</t>
  </si>
  <si>
    <t>E14</t>
  </si>
  <si>
    <t>Sewer Repair - Up to 3.0 Meters Long</t>
  </si>
  <si>
    <t>Adjustment of Catch Basins / Manholes Frames</t>
  </si>
  <si>
    <t xml:space="preserve">Adjustment of Curb Inlet with New Inlet  Box </t>
  </si>
  <si>
    <t>Adjustment of Valve Boxes</t>
  </si>
  <si>
    <t>Lifter Rings</t>
  </si>
  <si>
    <t>Valve Box Extensions</t>
  </si>
  <si>
    <t>Removal of Precast Sidewalk Blocks</t>
  </si>
  <si>
    <t>SD-227C</t>
  </si>
  <si>
    <t>E15</t>
  </si>
  <si>
    <t>Drainage Connection Pipe</t>
  </si>
  <si>
    <t>A</t>
  </si>
  <si>
    <t>B</t>
  </si>
  <si>
    <t>Adjustment of Curb and Gutter Inlet Frames</t>
  </si>
  <si>
    <t>B125A</t>
  </si>
  <si>
    <t>B.29</t>
  </si>
  <si>
    <t>Locked?</t>
  </si>
  <si>
    <t>MATCH</t>
  </si>
  <si>
    <t>Format F</t>
  </si>
  <si>
    <t>Format G</t>
  </si>
  <si>
    <t>Format H</t>
  </si>
  <si>
    <t xml:space="preserve">Sewer Repair - In Addition to First 3.0 Meters </t>
  </si>
  <si>
    <t>AP-004 - Standard Frame for Manhole and Catch Basin</t>
  </si>
  <si>
    <t>AP-005 - Standard Solid Cover for Standard Frame</t>
  </si>
  <si>
    <t>Replacing Existing Risers</t>
  </si>
  <si>
    <t>F002A</t>
  </si>
  <si>
    <t>F002B</t>
  </si>
  <si>
    <t>F002C</t>
  </si>
  <si>
    <t>Joined, Trimmed, &amp; Cleaned for Checking</t>
  </si>
  <si>
    <t>B.15</t>
  </si>
  <si>
    <t>Curb Ramp</t>
  </si>
  <si>
    <t>Pre-cast Concrete Risers</t>
  </si>
  <si>
    <t>Brick Risers</t>
  </si>
  <si>
    <t>Cast-in-place Concrete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</si>
  <si>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</si>
  <si>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</si>
  <si>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</si>
  <si>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</si>
  <si>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</si>
  <si>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</si>
  <si>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</si>
  <si>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</si>
  <si>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</si>
  <si>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</si>
  <si>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</si>
  <si>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</si>
  <si>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</si>
  <si>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ROADWORK - NEW CONSTRUCTION</t>
  </si>
  <si>
    <t>A.26</t>
  </si>
  <si>
    <t>A.27</t>
  </si>
  <si>
    <t>C.12</t>
  </si>
  <si>
    <t>CW 3250-R7</t>
  </si>
  <si>
    <t>A.20</t>
  </si>
  <si>
    <t>B047-24</t>
  </si>
  <si>
    <t>B051-24</t>
  </si>
  <si>
    <t>B057-24</t>
  </si>
  <si>
    <t>B059-24</t>
  </si>
  <si>
    <t>B064-72</t>
  </si>
  <si>
    <t>B071-72</t>
  </si>
  <si>
    <t>B077-72</t>
  </si>
  <si>
    <t>B086-72</t>
  </si>
  <si>
    <t>B087-72</t>
  </si>
  <si>
    <t>B088-72</t>
  </si>
  <si>
    <t>B089-72</t>
  </si>
  <si>
    <t>B100r</t>
  </si>
  <si>
    <t>B101r</t>
  </si>
  <si>
    <t>B114rl</t>
  </si>
  <si>
    <t>B118rl</t>
  </si>
  <si>
    <t>B119rl</t>
  </si>
  <si>
    <t>B120rl</t>
  </si>
  <si>
    <t>B121rl</t>
  </si>
  <si>
    <t>B122rl</t>
  </si>
  <si>
    <t>B126r</t>
  </si>
  <si>
    <t>B127r</t>
  </si>
  <si>
    <t>B132r</t>
  </si>
  <si>
    <t>B135i</t>
  </si>
  <si>
    <t>B137i</t>
  </si>
  <si>
    <t>B139i</t>
  </si>
  <si>
    <t>B154rl</t>
  </si>
  <si>
    <t>B155rl</t>
  </si>
  <si>
    <t>B156rl</t>
  </si>
  <si>
    <t>B157rl</t>
  </si>
  <si>
    <t>B158rl</t>
  </si>
  <si>
    <t>G005</t>
  </si>
  <si>
    <t>B219</t>
  </si>
  <si>
    <t>B.30</t>
  </si>
  <si>
    <t>600 mm Diameter or Less</t>
  </si>
  <si>
    <t>38 mm</t>
  </si>
  <si>
    <t>51 mm</t>
  </si>
  <si>
    <t>64 mm</t>
  </si>
  <si>
    <t xml:space="preserve">50 mm </t>
  </si>
  <si>
    <t>Replacing Existing Manhole and Catch Basin  Frames &amp; Covers</t>
  </si>
  <si>
    <t>A007A</t>
  </si>
  <si>
    <t>Detectable Warning Surface Tiles</t>
  </si>
  <si>
    <t xml:space="preserve">CW 3240-R10 </t>
  </si>
  <si>
    <t>Curb Ramp (8-12 mm reveal ht, Monolithic)</t>
  </si>
  <si>
    <t xml:space="preserve">CW 3230-R8
</t>
  </si>
  <si>
    <t>B150iA</t>
  </si>
  <si>
    <t>B184rlA</t>
  </si>
  <si>
    <t>CW 3110-R19</t>
  </si>
  <si>
    <t>A.29</t>
  </si>
  <si>
    <t>Barrier Separate</t>
  </si>
  <si>
    <t xml:space="preserve">300 mm </t>
  </si>
  <si>
    <t>250 mm Drainage Connection Pipe</t>
  </si>
  <si>
    <t>FORM B: PRICES</t>
  </si>
  <si>
    <t>(SEE B9)</t>
  </si>
  <si>
    <t>UNIT PRICES</t>
  </si>
  <si>
    <t>SPEC.</t>
  </si>
  <si>
    <t>APPROX.</t>
  </si>
  <si>
    <t>REF.</t>
  </si>
  <si>
    <t>QUANTITY</t>
  </si>
  <si>
    <t>Academy - Renfrew Ave. to Campbell Ave. Mill and Fill</t>
  </si>
  <si>
    <t>ROADWORKS - RENEWALS</t>
  </si>
  <si>
    <t>A.8</t>
  </si>
  <si>
    <t xml:space="preserve"> i)</t>
  </si>
  <si>
    <t>Barrier (100 mm reveal ht, Separate)</t>
  </si>
  <si>
    <t>Modified Barrier (100 mm reveal ht, Dowelled)</t>
  </si>
  <si>
    <t>Barrier (125 mm reveal ht, Dowelled)</t>
  </si>
  <si>
    <t>Asphalt Levelling over Full Depth Concrete Repairs</t>
  </si>
  <si>
    <t xml:space="preserve">200 mm </t>
  </si>
  <si>
    <t>Class 3 Backfill</t>
  </si>
  <si>
    <t>A.28</t>
  </si>
  <si>
    <t>A.30</t>
  </si>
  <si>
    <t>A.31</t>
  </si>
  <si>
    <t>Sewer Cleaning</t>
  </si>
  <si>
    <t>Sewer Service Inspection</t>
  </si>
  <si>
    <t>CW 2145-R3</t>
  </si>
  <si>
    <t>A.32</t>
  </si>
  <si>
    <t>A.33</t>
  </si>
  <si>
    <t>A.34</t>
  </si>
  <si>
    <t>A.35</t>
  </si>
  <si>
    <t>A.36</t>
  </si>
  <si>
    <t>A.37</t>
  </si>
  <si>
    <t>A.38</t>
  </si>
  <si>
    <t>Replacing Existing Catchbasin Hoods c/w Pins and Hooks</t>
  </si>
  <si>
    <t>A.39</t>
  </si>
  <si>
    <t>Replacing Existing Manhole or Catchbasin Rungs</t>
  </si>
  <si>
    <t>A.40</t>
  </si>
  <si>
    <t>Subtotal:</t>
  </si>
  <si>
    <t>Academy - Harrow St. to Stafford St. Rehabilitation</t>
  </si>
  <si>
    <t>Barrier  Separate</t>
  </si>
  <si>
    <t>Barrier (125 mm reveal ht, Separate)</t>
  </si>
  <si>
    <t>Modified Barrier (125 mm reveal ht, Dowelled)</t>
  </si>
  <si>
    <t xml:space="preserve">a) </t>
  </si>
  <si>
    <t>250 mm  PVC Connecting Pipe</t>
  </si>
  <si>
    <t>Connecting to 250 mm PVC Sewer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</si>
  <si>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</si>
  <si>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</si>
  <si>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</si>
  <si>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</si>
  <si>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</si>
  <si>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</si>
  <si>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</si>
  <si>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</si>
  <si>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</si>
  <si>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</si>
  <si>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</si>
  <si>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</si>
  <si>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Grind Tree Stump</t>
  </si>
  <si>
    <t>Academy - Stafford St. to Wellington Crescent</t>
  </si>
  <si>
    <t>C.13</t>
  </si>
  <si>
    <t>C.14</t>
  </si>
  <si>
    <t>C.15</t>
  </si>
  <si>
    <t xml:space="preserve">b) 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</si>
  <si>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</si>
  <si>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</si>
  <si>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</si>
  <si>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</si>
  <si>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</si>
  <si>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</si>
  <si>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</si>
  <si>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</si>
  <si>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</si>
  <si>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</si>
  <si>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</si>
  <si>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</si>
  <si>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</si>
  <si>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</si>
  <si>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</si>
  <si>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</si>
  <si>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</si>
  <si>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</si>
  <si>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</si>
  <si>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</si>
  <si>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</si>
  <si>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</si>
  <si>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</si>
  <si>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</si>
  <si>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Raked Asphalt</t>
  </si>
  <si>
    <t>SUMMARY</t>
  </si>
  <si>
    <t xml:space="preserve">TOTAL BID PRICE (GST extra)                                                                              (in figures)                                             </t>
  </si>
  <si>
    <t xml:space="preserve">CW 3410-R11 </t>
  </si>
  <si>
    <t xml:space="preserve">CW 3450-R6 </t>
  </si>
  <si>
    <t>1 - 50 mm Depth (Asphalt)</t>
  </si>
  <si>
    <t>CW 3326-R3</t>
  </si>
  <si>
    <t>CW 3310-R17</t>
  </si>
  <si>
    <t xml:space="preserve">Include for Regional &amp; Collector boulevards, medians, etc.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</si>
</sst>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 style="thin"/>
      <top style="double"/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9" fillId="25" borderId="0" xfId="169" applyFont="1" applyFill="1" applyAlignment="1">
      <alignment wrapText="1"/>
      <protection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 applyProtection="1">
      <alignment horizontal="center"/>
      <protection/>
    </xf>
    <xf numFmtId="166" fontId="41" fillId="23" borderId="0" xfId="164" applyNumberFormat="1" applyFont="1" applyAlignment="1">
      <alignment horizontal="centerContinuous" vertical="center"/>
      <protection/>
    </xf>
    <xf numFmtId="1" fontId="16" fillId="23" borderId="0" xfId="164" applyNumberFormat="1" applyFont="1" applyAlignment="1">
      <alignment horizontal="centerContinuous" vertical="top"/>
      <protection/>
    </xf>
    <xf numFmtId="0" fontId="16" fillId="23" borderId="0" xfId="164" applyNumberFormat="1" applyFont="1" applyAlignment="1">
      <alignment horizontal="centerContinuous" vertical="center"/>
      <protection/>
    </xf>
    <xf numFmtId="0" fontId="16" fillId="23" borderId="0" xfId="164" applyNumberFormat="1" applyFont="1" applyAlignment="1">
      <alignment horizontal="center" vertical="center"/>
      <protection/>
    </xf>
    <xf numFmtId="0" fontId="15" fillId="23" borderId="0" xfId="164" applyNumberFormat="1">
      <alignment/>
      <protection/>
    </xf>
    <xf numFmtId="0" fontId="15" fillId="23" borderId="0" xfId="164" applyNumberFormat="1" applyBorder="1">
      <alignment/>
      <protection/>
    </xf>
    <xf numFmtId="0" fontId="15" fillId="23" borderId="0" xfId="164" applyNumberFormat="1" applyAlignment="1">
      <alignment horizontal="center"/>
      <protection/>
    </xf>
    <xf numFmtId="166" fontId="42" fillId="23" borderId="0" xfId="164" applyNumberFormat="1" applyFont="1" applyAlignment="1">
      <alignment horizontal="centerContinuous" vertical="center"/>
      <protection/>
    </xf>
    <xf numFmtId="1" fontId="15" fillId="23" borderId="0" xfId="164" applyNumberFormat="1" applyAlignment="1">
      <alignment horizontal="centerContinuous" vertical="top"/>
      <protection/>
    </xf>
    <xf numFmtId="0" fontId="15" fillId="23" borderId="0" xfId="164" applyNumberFormat="1" applyAlignment="1">
      <alignment horizontal="centerContinuous" vertical="center"/>
      <protection/>
    </xf>
    <xf numFmtId="0" fontId="15" fillId="23" borderId="0" xfId="164" applyNumberFormat="1" applyAlignment="1">
      <alignment horizontal="center" vertical="center"/>
      <protection/>
    </xf>
    <xf numFmtId="166" fontId="15" fillId="23" borderId="0" xfId="164" applyNumberFormat="1" applyAlignment="1">
      <alignment horizontal="right"/>
      <protection/>
    </xf>
    <xf numFmtId="0" fontId="15" fillId="23" borderId="0" xfId="164" applyNumberFormat="1" applyAlignment="1">
      <alignment vertical="top"/>
      <protection/>
    </xf>
    <xf numFmtId="0" fontId="15" fillId="23" borderId="0" xfId="164" applyNumberFormat="1" applyAlignment="1">
      <alignment/>
      <protection/>
    </xf>
    <xf numFmtId="166" fontId="15" fillId="23" borderId="0" xfId="164" applyNumberFormat="1" applyAlignment="1">
      <alignment horizontal="centerContinuous" vertical="center"/>
      <protection/>
    </xf>
    <xf numFmtId="2" fontId="15" fillId="23" borderId="0" xfId="164" applyNumberFormat="1" applyAlignment="1">
      <alignment horizontal="centerContinuous"/>
      <protection/>
    </xf>
    <xf numFmtId="166" fontId="15" fillId="23" borderId="15" xfId="164" applyNumberFormat="1" applyBorder="1" applyAlignment="1">
      <alignment horizontal="center"/>
      <protection/>
    </xf>
    <xf numFmtId="0" fontId="15" fillId="23" borderId="16" xfId="164" applyNumberFormat="1" applyBorder="1" applyAlignment="1">
      <alignment horizontal="center"/>
      <protection/>
    </xf>
    <xf numFmtId="0" fontId="15" fillId="23" borderId="15" xfId="164" applyNumberFormat="1" applyBorder="1" applyAlignment="1">
      <alignment horizontal="center"/>
      <protection/>
    </xf>
    <xf numFmtId="0" fontId="15" fillId="23" borderId="17" xfId="164" applyNumberFormat="1" applyBorder="1" applyAlignment="1">
      <alignment horizontal="center"/>
      <protection/>
    </xf>
    <xf numFmtId="166" fontId="15" fillId="23" borderId="17" xfId="164" applyNumberFormat="1" applyBorder="1" applyAlignment="1">
      <alignment horizontal="right"/>
      <protection/>
    </xf>
    <xf numFmtId="166" fontId="15" fillId="23" borderId="18" xfId="164" applyNumberFormat="1" applyBorder="1" applyAlignment="1">
      <alignment horizontal="right"/>
      <protection/>
    </xf>
    <xf numFmtId="0" fontId="15" fillId="23" borderId="19" xfId="164" applyNumberFormat="1" applyBorder="1" applyAlignment="1">
      <alignment vertical="top"/>
      <protection/>
    </xf>
    <xf numFmtId="0" fontId="15" fillId="23" borderId="20" xfId="164" applyNumberFormat="1" applyBorder="1">
      <alignment/>
      <protection/>
    </xf>
    <xf numFmtId="0" fontId="15" fillId="23" borderId="19" xfId="164" applyNumberFormat="1" applyBorder="1" applyAlignment="1">
      <alignment horizontal="center"/>
      <protection/>
    </xf>
    <xf numFmtId="0" fontId="15" fillId="23" borderId="21" xfId="164" applyNumberFormat="1" applyBorder="1">
      <alignment/>
      <protection/>
    </xf>
    <xf numFmtId="0" fontId="15" fillId="23" borderId="21" xfId="164" applyNumberFormat="1" applyBorder="1" applyAlignment="1">
      <alignment horizontal="center"/>
      <protection/>
    </xf>
    <xf numFmtId="166" fontId="15" fillId="23" borderId="21" xfId="164" applyNumberFormat="1" applyBorder="1" applyAlignment="1">
      <alignment horizontal="right"/>
      <protection/>
    </xf>
    <xf numFmtId="0" fontId="15" fillId="23" borderId="21" xfId="164" applyNumberFormat="1" applyBorder="1" applyAlignment="1">
      <alignment horizontal="right"/>
      <protection/>
    </xf>
    <xf numFmtId="166" fontId="15" fillId="23" borderId="22" xfId="164" applyNumberFormat="1" applyBorder="1" applyAlignment="1">
      <alignment horizontal="right" vertical="center"/>
      <protection/>
    </xf>
    <xf numFmtId="0" fontId="40" fillId="23" borderId="23" xfId="164" applyNumberFormat="1" applyFont="1" applyBorder="1" applyAlignment="1" applyProtection="1">
      <alignment horizontal="center" vertical="center"/>
      <protection/>
    </xf>
    <xf numFmtId="166" fontId="15" fillId="23" borderId="24" xfId="164" applyNumberFormat="1" applyBorder="1" applyAlignment="1" applyProtection="1">
      <alignment horizontal="right" vertical="center"/>
      <protection/>
    </xf>
    <xf numFmtId="166" fontId="15" fillId="23" borderId="25" xfId="164" applyNumberFormat="1" applyBorder="1" applyAlignment="1" applyProtection="1">
      <alignment horizontal="right" vertical="center"/>
      <protection/>
    </xf>
    <xf numFmtId="0" fontId="15" fillId="23" borderId="0" xfId="164" applyNumberFormat="1" applyAlignment="1">
      <alignment vertical="center"/>
      <protection/>
    </xf>
    <xf numFmtId="187" fontId="40" fillId="27" borderId="26" xfId="164" applyNumberFormat="1" applyFont="1" applyFill="1" applyBorder="1" applyAlignment="1" applyProtection="1">
      <alignment horizontal="center"/>
      <protection/>
    </xf>
    <xf numFmtId="185" fontId="46" fillId="0" borderId="27" xfId="164" applyNumberFormat="1" applyFont="1" applyFill="1" applyBorder="1" applyAlignment="1" applyProtection="1">
      <alignment horizontal="center" vertical="center" wrapText="1"/>
      <protection/>
    </xf>
    <xf numFmtId="173" fontId="46" fillId="0" borderId="27" xfId="164" applyNumberFormat="1" applyFont="1" applyFill="1" applyBorder="1" applyAlignment="1" applyProtection="1">
      <alignment vertical="center" wrapText="1"/>
      <protection/>
    </xf>
    <xf numFmtId="173" fontId="47" fillId="0" borderId="27" xfId="164" applyNumberFormat="1" applyFont="1" applyFill="1" applyBorder="1" applyAlignment="1" applyProtection="1">
      <alignment horizontal="centerContinuous"/>
      <protection/>
    </xf>
    <xf numFmtId="0" fontId="47" fillId="0" borderId="27" xfId="164" applyNumberFormat="1" applyFont="1" applyFill="1" applyBorder="1" applyAlignment="1" applyProtection="1">
      <alignment vertical="center"/>
      <protection/>
    </xf>
    <xf numFmtId="176" fontId="47" fillId="0" borderId="27" xfId="164" applyNumberFormat="1" applyFont="1" applyFill="1" applyBorder="1" applyAlignment="1" applyProtection="1">
      <alignment horizontal="centerContinuous"/>
      <protection/>
    </xf>
    <xf numFmtId="0" fontId="39" fillId="27" borderId="0" xfId="164" applyFont="1" applyFill="1">
      <alignment/>
      <protection/>
    </xf>
    <xf numFmtId="0" fontId="39" fillId="27" borderId="0" xfId="164" applyFont="1" applyFill="1" applyAlignment="1">
      <alignment horizontal="center"/>
      <protection/>
    </xf>
    <xf numFmtId="187" fontId="38" fillId="27" borderId="28" xfId="164" applyNumberFormat="1" applyFont="1" applyFill="1" applyBorder="1" applyAlignment="1" applyProtection="1">
      <alignment horizontal="center" vertical="top"/>
      <protection/>
    </xf>
    <xf numFmtId="185" fontId="47" fillId="0" borderId="1" xfId="164" applyNumberFormat="1" applyFont="1" applyFill="1" applyBorder="1" applyAlignment="1" applyProtection="1">
      <alignment horizontal="left" vertical="top" wrapText="1"/>
      <protection/>
    </xf>
    <xf numFmtId="173" fontId="47" fillId="0" borderId="1" xfId="164" applyNumberFormat="1" applyFont="1" applyFill="1" applyBorder="1" applyAlignment="1" applyProtection="1">
      <alignment horizontal="left" vertical="top" wrapText="1"/>
      <protection/>
    </xf>
    <xf numFmtId="173" fontId="15" fillId="27" borderId="1" xfId="164" applyNumberFormat="1" applyFont="1" applyFill="1" applyBorder="1" applyAlignment="1" applyProtection="1">
      <alignment horizontal="center" vertical="top" wrapText="1"/>
      <protection/>
    </xf>
    <xf numFmtId="0" fontId="47" fillId="0" borderId="1" xfId="164" applyNumberFormat="1" applyFont="1" applyFill="1" applyBorder="1" applyAlignment="1" applyProtection="1">
      <alignment horizontal="center" vertical="top" wrapText="1"/>
      <protection/>
    </xf>
    <xf numFmtId="191" fontId="47" fillId="0" borderId="1" xfId="164" applyNumberFormat="1" applyFont="1" applyFill="1" applyBorder="1" applyAlignment="1" applyProtection="1">
      <alignment vertical="top"/>
      <protection/>
    </xf>
    <xf numFmtId="0" fontId="39" fillId="27" borderId="0" xfId="164" applyFont="1" applyFill="1" applyAlignment="1">
      <alignment/>
      <protection/>
    </xf>
    <xf numFmtId="185" fontId="47" fillId="0" borderId="1" xfId="164" applyNumberFormat="1" applyFont="1" applyFill="1" applyBorder="1" applyAlignment="1" applyProtection="1">
      <alignment horizontal="center" vertical="top" wrapText="1"/>
      <protection/>
    </xf>
    <xf numFmtId="166" fontId="15" fillId="23" borderId="22" xfId="164" applyNumberFormat="1" applyBorder="1" applyAlignment="1">
      <alignment horizontal="right"/>
      <protection/>
    </xf>
    <xf numFmtId="0" fontId="40" fillId="23" borderId="28" xfId="164" applyNumberFormat="1" applyFont="1" applyBorder="1" applyAlignment="1" applyProtection="1">
      <alignment vertical="top"/>
      <protection/>
    </xf>
    <xf numFmtId="173" fontId="40" fillId="26" borderId="1" xfId="164" applyNumberFormat="1" applyFont="1" applyFill="1" applyBorder="1" applyAlignment="1" applyProtection="1">
      <alignment horizontal="left" vertical="center" wrapText="1"/>
      <protection/>
    </xf>
    <xf numFmtId="1" fontId="15" fillId="23" borderId="0" xfId="164" applyNumberFormat="1" applyBorder="1" applyAlignment="1" applyProtection="1">
      <alignment horizontal="center" vertical="top"/>
      <protection/>
    </xf>
    <xf numFmtId="1" fontId="15" fillId="23" borderId="1" xfId="164" applyNumberFormat="1" applyBorder="1" applyAlignment="1" applyProtection="1">
      <alignment vertical="top"/>
      <protection/>
    </xf>
    <xf numFmtId="166" fontId="15" fillId="23" borderId="1" xfId="164" applyNumberFormat="1" applyBorder="1" applyAlignment="1" applyProtection="1">
      <alignment horizontal="right"/>
      <protection/>
    </xf>
    <xf numFmtId="166" fontId="15" fillId="23" borderId="29" xfId="164" applyNumberFormat="1" applyBorder="1" applyAlignment="1" applyProtection="1">
      <alignment horizontal="right"/>
      <protection/>
    </xf>
    <xf numFmtId="166" fontId="15" fillId="23" borderId="0" xfId="164" applyNumberFormat="1" applyBorder="1" applyAlignment="1">
      <alignment horizontal="right" vertical="top"/>
      <protection/>
    </xf>
    <xf numFmtId="0" fontId="38" fillId="23" borderId="28" xfId="164" applyNumberFormat="1" applyFont="1" applyBorder="1" applyAlignment="1" applyProtection="1">
      <alignment vertical="top"/>
      <protection/>
    </xf>
    <xf numFmtId="173" fontId="38" fillId="26" borderId="1" xfId="164" applyNumberFormat="1" applyFont="1" applyFill="1" applyBorder="1" applyAlignment="1" applyProtection="1">
      <alignment vertical="top" wrapText="1"/>
      <protection/>
    </xf>
    <xf numFmtId="4" fontId="38" fillId="27" borderId="28" xfId="164" applyNumberFormat="1" applyFont="1" applyFill="1" applyBorder="1" applyAlignment="1" applyProtection="1">
      <alignment horizontal="center" vertical="top"/>
      <protection/>
    </xf>
    <xf numFmtId="173" fontId="47" fillId="0" borderId="1" xfId="164" applyNumberFormat="1" applyFont="1" applyFill="1" applyBorder="1" applyAlignment="1" applyProtection="1">
      <alignment horizontal="center" vertical="top" wrapText="1"/>
      <protection/>
    </xf>
    <xf numFmtId="4" fontId="38" fillId="27" borderId="1" xfId="168" applyNumberFormat="1" applyFont="1" applyFill="1" applyBorder="1" applyAlignment="1" applyProtection="1">
      <alignment horizontal="center" vertical="top"/>
      <protection/>
    </xf>
    <xf numFmtId="185" fontId="47" fillId="0" borderId="1" xfId="168" applyNumberFormat="1" applyFont="1" applyFill="1" applyBorder="1" applyAlignment="1" applyProtection="1">
      <alignment horizontal="left" vertical="top" wrapText="1"/>
      <protection/>
    </xf>
    <xf numFmtId="173" fontId="47" fillId="0" borderId="1" xfId="168" applyNumberFormat="1" applyFont="1" applyFill="1" applyBorder="1" applyAlignment="1" applyProtection="1">
      <alignment horizontal="left" vertical="top" wrapText="1"/>
      <protection/>
    </xf>
    <xf numFmtId="173" fontId="47" fillId="0" borderId="1" xfId="168" applyNumberFormat="1" applyFont="1" applyFill="1" applyBorder="1" applyAlignment="1" applyProtection="1">
      <alignment horizontal="center" vertical="top" wrapText="1"/>
      <protection/>
    </xf>
    <xf numFmtId="0" fontId="47" fillId="0" borderId="1" xfId="168" applyNumberFormat="1" applyFont="1" applyFill="1" applyBorder="1" applyAlignment="1" applyProtection="1">
      <alignment horizontal="center" vertical="top" wrapText="1"/>
      <protection/>
    </xf>
    <xf numFmtId="191" fontId="47" fillId="0" borderId="1" xfId="168" applyNumberFormat="1" applyFont="1" applyFill="1" applyBorder="1" applyAlignment="1" applyProtection="1">
      <alignment vertical="top"/>
      <protection/>
    </xf>
    <xf numFmtId="185" fontId="47" fillId="0" borderId="1" xfId="168" applyNumberFormat="1" applyFont="1" applyFill="1" applyBorder="1" applyAlignment="1" applyProtection="1">
      <alignment horizontal="center" vertical="top" wrapText="1"/>
      <protection/>
    </xf>
    <xf numFmtId="4" fontId="38" fillId="27" borderId="28" xfId="166" applyNumberFormat="1" applyFont="1" applyFill="1" applyBorder="1" applyAlignment="1" applyProtection="1">
      <alignment horizontal="center" vertical="top"/>
      <protection/>
    </xf>
    <xf numFmtId="185" fontId="47" fillId="0" borderId="1" xfId="166" applyNumberFormat="1" applyFont="1" applyFill="1" applyBorder="1" applyAlignment="1" applyProtection="1">
      <alignment horizontal="left" vertical="top" wrapText="1"/>
      <protection/>
    </xf>
    <xf numFmtId="173" fontId="47" fillId="0" borderId="1" xfId="166" applyNumberFormat="1" applyFont="1" applyFill="1" applyBorder="1" applyAlignment="1" applyProtection="1">
      <alignment horizontal="left" vertical="top" wrapText="1"/>
      <protection/>
    </xf>
    <xf numFmtId="173" fontId="47" fillId="0" borderId="1" xfId="166" applyNumberFormat="1" applyFont="1" applyFill="1" applyBorder="1" applyAlignment="1" applyProtection="1">
      <alignment horizontal="center" vertical="top" wrapText="1"/>
      <protection/>
    </xf>
    <xf numFmtId="0" fontId="47" fillId="0" borderId="1" xfId="166" applyNumberFormat="1" applyFont="1" applyFill="1" applyBorder="1" applyAlignment="1" applyProtection="1">
      <alignment horizontal="center" vertical="top" wrapText="1"/>
      <protection/>
    </xf>
    <xf numFmtId="191" fontId="47" fillId="0" borderId="1" xfId="166" applyNumberFormat="1" applyFont="1" applyFill="1" applyBorder="1" applyAlignment="1" applyProtection="1">
      <alignment vertical="top"/>
      <protection/>
    </xf>
    <xf numFmtId="185" fontId="47" fillId="0" borderId="1" xfId="166" applyNumberFormat="1" applyFont="1" applyFill="1" applyBorder="1" applyAlignment="1" applyProtection="1">
      <alignment horizontal="center" vertical="top" wrapText="1"/>
      <protection/>
    </xf>
    <xf numFmtId="185" fontId="47" fillId="0" borderId="1" xfId="168" applyNumberFormat="1" applyFont="1" applyFill="1" applyBorder="1" applyAlignment="1" applyProtection="1">
      <alignment horizontal="left" vertical="top"/>
      <protection/>
    </xf>
    <xf numFmtId="185" fontId="47" fillId="0" borderId="1" xfId="164" applyNumberFormat="1" applyFont="1" applyFill="1" applyBorder="1" applyAlignment="1" applyProtection="1">
      <alignment horizontal="right" vertical="top" wrapText="1"/>
      <protection/>
    </xf>
    <xf numFmtId="0" fontId="47" fillId="0" borderId="0" xfId="164" applyNumberFormat="1" applyFont="1" applyFill="1" applyBorder="1" applyAlignment="1" applyProtection="1">
      <alignment horizontal="center" vertical="top" wrapText="1"/>
      <protection/>
    </xf>
    <xf numFmtId="173" fontId="47" fillId="0" borderId="2" xfId="164" applyNumberFormat="1" applyFont="1" applyFill="1" applyBorder="1" applyAlignment="1" applyProtection="1">
      <alignment horizontal="center" vertical="top" wrapText="1"/>
      <protection/>
    </xf>
    <xf numFmtId="0" fontId="47" fillId="0" borderId="2" xfId="164" applyNumberFormat="1" applyFont="1" applyFill="1" applyBorder="1" applyAlignment="1" applyProtection="1">
      <alignment horizontal="center" vertical="top" wrapText="1"/>
      <protection/>
    </xf>
    <xf numFmtId="191" fontId="47" fillId="0" borderId="2" xfId="164" applyNumberFormat="1" applyFont="1" applyFill="1" applyBorder="1" applyAlignment="1" applyProtection="1">
      <alignment vertical="top"/>
      <protection/>
    </xf>
    <xf numFmtId="173" fontId="47" fillId="0" borderId="0" xfId="164" applyNumberFormat="1" applyFont="1" applyFill="1" applyBorder="1" applyAlignment="1" applyProtection="1">
      <alignment horizontal="left" vertical="top" wrapText="1"/>
      <protection/>
    </xf>
    <xf numFmtId="185" fontId="47" fillId="0" borderId="1" xfId="168" applyNumberFormat="1" applyFont="1" applyFill="1" applyBorder="1" applyAlignment="1" applyProtection="1">
      <alignment horizontal="right" vertical="top" wrapText="1"/>
      <protection/>
    </xf>
    <xf numFmtId="0" fontId="48" fillId="0" borderId="0" xfId="164" applyFont="1" applyFill="1" applyAlignment="1" applyProtection="1">
      <alignment/>
      <protection/>
    </xf>
    <xf numFmtId="4" fontId="38" fillId="27" borderId="0" xfId="164" applyNumberFormat="1" applyFont="1" applyFill="1" applyBorder="1" applyAlignment="1" applyProtection="1">
      <alignment horizontal="center" vertical="top"/>
      <protection/>
    </xf>
    <xf numFmtId="185" fontId="47" fillId="0" borderId="28" xfId="164" applyNumberFormat="1" applyFont="1" applyFill="1" applyBorder="1" applyAlignment="1" applyProtection="1">
      <alignment horizontal="left" vertical="top" wrapText="1"/>
      <protection/>
    </xf>
    <xf numFmtId="191" fontId="47" fillId="0" borderId="29" xfId="164" applyNumberFormat="1" applyFont="1" applyFill="1" applyBorder="1" applyAlignment="1" applyProtection="1">
      <alignment vertical="top"/>
      <protection/>
    </xf>
    <xf numFmtId="185" fontId="47" fillId="0" borderId="28" xfId="164" applyNumberFormat="1" applyFont="1" applyFill="1" applyBorder="1" applyAlignment="1" applyProtection="1">
      <alignment horizontal="center" vertical="top" wrapText="1"/>
      <protection/>
    </xf>
    <xf numFmtId="185" fontId="47" fillId="0" borderId="30" xfId="164" applyNumberFormat="1" applyFont="1" applyFill="1" applyBorder="1" applyAlignment="1" applyProtection="1">
      <alignment horizontal="center" vertical="top" wrapText="1"/>
      <protection/>
    </xf>
    <xf numFmtId="173" fontId="47" fillId="0" borderId="2" xfId="164" applyNumberFormat="1" applyFont="1" applyFill="1" applyBorder="1" applyAlignment="1" applyProtection="1">
      <alignment horizontal="left" vertical="top" wrapText="1"/>
      <protection/>
    </xf>
    <xf numFmtId="191" fontId="47" fillId="0" borderId="31" xfId="164" applyNumberFormat="1" applyFont="1" applyFill="1" applyBorder="1" applyAlignment="1" applyProtection="1">
      <alignment vertical="top"/>
      <protection/>
    </xf>
    <xf numFmtId="0" fontId="15" fillId="23" borderId="32" xfId="164" applyNumberFormat="1" applyBorder="1" applyAlignment="1" applyProtection="1">
      <alignment horizontal="center" vertical="top"/>
      <protection/>
    </xf>
    <xf numFmtId="173" fontId="40" fillId="26" borderId="23" xfId="164" applyNumberFormat="1" applyFont="1" applyFill="1" applyBorder="1" applyAlignment="1" applyProtection="1">
      <alignment horizontal="left" vertical="center" wrapText="1"/>
      <protection/>
    </xf>
    <xf numFmtId="1" fontId="15" fillId="23" borderId="23" xfId="164" applyNumberFormat="1" applyBorder="1" applyAlignment="1" applyProtection="1">
      <alignment horizontal="center" vertical="top"/>
      <protection/>
    </xf>
    <xf numFmtId="0" fontId="15" fillId="23" borderId="23" xfId="164" applyNumberFormat="1" applyBorder="1" applyAlignment="1" applyProtection="1">
      <alignment vertical="top"/>
      <protection/>
    </xf>
    <xf numFmtId="1" fontId="15" fillId="23" borderId="22" xfId="164" applyNumberFormat="1" applyBorder="1" applyAlignment="1" applyProtection="1">
      <alignment horizontal="center" vertical="top"/>
      <protection/>
    </xf>
    <xf numFmtId="166" fontId="15" fillId="23" borderId="33" xfId="164" applyNumberFormat="1" applyBorder="1" applyAlignment="1" applyProtection="1">
      <alignment horizontal="right"/>
      <protection/>
    </xf>
    <xf numFmtId="4" fontId="38" fillId="27" borderId="28" xfId="164" applyNumberFormat="1" applyFont="1" applyFill="1" applyBorder="1" applyAlignment="1" applyProtection="1">
      <alignment horizontal="center" vertical="top" wrapText="1"/>
      <protection/>
    </xf>
    <xf numFmtId="0" fontId="15" fillId="23" borderId="28" xfId="164" applyNumberFormat="1" applyFont="1" applyBorder="1" applyAlignment="1" applyProtection="1">
      <alignment horizontal="left" vertical="top"/>
      <protection/>
    </xf>
    <xf numFmtId="173" fontId="47" fillId="0" borderId="1" xfId="164" applyNumberFormat="1" applyFont="1" applyFill="1" applyBorder="1" applyAlignment="1" applyProtection="1">
      <alignment vertical="top" wrapText="1"/>
      <protection/>
    </xf>
    <xf numFmtId="1" fontId="15" fillId="23" borderId="1" xfId="164" applyNumberFormat="1" applyBorder="1" applyAlignment="1" applyProtection="1">
      <alignment horizontal="center" vertical="top"/>
      <protection/>
    </xf>
    <xf numFmtId="0" fontId="15" fillId="23" borderId="0" xfId="164" applyNumberFormat="1" applyBorder="1" applyAlignment="1" applyProtection="1">
      <alignment vertical="top"/>
      <protection/>
    </xf>
    <xf numFmtId="0" fontId="15" fillId="23" borderId="28" xfId="164" applyNumberFormat="1" applyBorder="1" applyAlignment="1" applyProtection="1">
      <alignment horizontal="center" vertical="top"/>
      <protection/>
    </xf>
    <xf numFmtId="0" fontId="15" fillId="23" borderId="0" xfId="164" applyNumberFormat="1" applyBorder="1" applyAlignment="1" applyProtection="1">
      <alignment horizontal="center" vertical="top"/>
      <protection/>
    </xf>
    <xf numFmtId="166" fontId="15" fillId="23" borderId="29" xfId="164" applyNumberFormat="1" applyBorder="1" applyAlignment="1" applyProtection="1">
      <alignment horizontal="right" vertical="top"/>
      <protection/>
    </xf>
    <xf numFmtId="166" fontId="15" fillId="23" borderId="1" xfId="164" applyNumberFormat="1" applyBorder="1" applyAlignment="1" applyProtection="1">
      <alignment horizontal="right" vertical="top"/>
      <protection/>
    </xf>
    <xf numFmtId="0" fontId="15" fillId="23" borderId="28" xfId="164" applyNumberFormat="1" applyFont="1" applyBorder="1" applyAlignment="1" applyProtection="1">
      <alignment horizontal="center" vertical="top"/>
      <protection/>
    </xf>
    <xf numFmtId="0" fontId="15" fillId="23" borderId="28" xfId="164" applyNumberFormat="1" applyFont="1" applyBorder="1" applyAlignment="1" applyProtection="1">
      <alignment horizontal="right" vertical="top"/>
      <protection/>
    </xf>
    <xf numFmtId="191" fontId="47" fillId="0" borderId="1" xfId="164" applyNumberFormat="1" applyFont="1" applyFill="1" applyBorder="1" applyAlignment="1" applyProtection="1">
      <alignment vertical="top" wrapText="1"/>
      <protection/>
    </xf>
    <xf numFmtId="0" fontId="39" fillId="27" borderId="0" xfId="164" applyFont="1" applyFill="1" applyAlignment="1">
      <alignment vertical="top"/>
      <protection/>
    </xf>
    <xf numFmtId="185" fontId="47" fillId="27" borderId="1" xfId="164" applyNumberFormat="1" applyFont="1" applyFill="1" applyBorder="1" applyAlignment="1" applyProtection="1">
      <alignment horizontal="left" vertical="top" wrapText="1"/>
      <protection/>
    </xf>
    <xf numFmtId="173" fontId="47" fillId="27" borderId="1" xfId="164" applyNumberFormat="1" applyFont="1" applyFill="1" applyBorder="1" applyAlignment="1" applyProtection="1">
      <alignment horizontal="left" vertical="top" wrapText="1"/>
      <protection/>
    </xf>
    <xf numFmtId="173" fontId="47" fillId="27" borderId="1" xfId="164" applyNumberFormat="1" applyFont="1" applyFill="1" applyBorder="1" applyAlignment="1" applyProtection="1">
      <alignment horizontal="center" vertical="top" wrapText="1"/>
      <protection/>
    </xf>
    <xf numFmtId="0" fontId="47" fillId="27" borderId="1" xfId="164" applyNumberFormat="1" applyFont="1" applyFill="1" applyBorder="1" applyAlignment="1" applyProtection="1">
      <alignment horizontal="center" vertical="top" wrapText="1"/>
      <protection/>
    </xf>
    <xf numFmtId="191" fontId="47" fillId="27" borderId="1" xfId="164" applyNumberFormat="1" applyFont="1" applyFill="1" applyBorder="1" applyAlignment="1" applyProtection="1">
      <alignment vertical="top"/>
      <protection/>
    </xf>
    <xf numFmtId="185" fontId="47" fillId="27" borderId="1" xfId="164" applyNumberFormat="1" applyFont="1" applyFill="1" applyBorder="1" applyAlignment="1" applyProtection="1">
      <alignment horizontal="center" vertical="top" wrapText="1"/>
      <protection/>
    </xf>
    <xf numFmtId="0" fontId="15" fillId="23" borderId="1" xfId="164" applyNumberFormat="1" applyFont="1" applyBorder="1" applyAlignment="1" applyProtection="1">
      <alignment horizontal="left" vertical="top"/>
      <protection/>
    </xf>
    <xf numFmtId="0" fontId="15" fillId="23" borderId="1" xfId="164" applyNumberFormat="1" applyBorder="1" applyAlignment="1" applyProtection="1">
      <alignment horizontal="center" vertical="top"/>
      <protection/>
    </xf>
    <xf numFmtId="4" fontId="38" fillId="27" borderId="0" xfId="164" applyNumberFormat="1" applyFont="1" applyFill="1" applyBorder="1" applyAlignment="1" applyProtection="1">
      <alignment horizontal="center" vertical="top" wrapText="1"/>
      <protection/>
    </xf>
    <xf numFmtId="185" fontId="47" fillId="27" borderId="32" xfId="164" applyNumberFormat="1" applyFont="1" applyFill="1" applyBorder="1" applyAlignment="1" applyProtection="1">
      <alignment horizontal="left" vertical="top" wrapText="1"/>
      <protection/>
    </xf>
    <xf numFmtId="173" fontId="47" fillId="27" borderId="23" xfId="164" applyNumberFormat="1" applyFont="1" applyFill="1" applyBorder="1" applyAlignment="1" applyProtection="1">
      <alignment horizontal="left" vertical="top" wrapText="1"/>
      <protection/>
    </xf>
    <xf numFmtId="173" fontId="47" fillId="27" borderId="23" xfId="164" applyNumberFormat="1" applyFont="1" applyFill="1" applyBorder="1" applyAlignment="1" applyProtection="1">
      <alignment horizontal="center" vertical="top" wrapText="1"/>
      <protection/>
    </xf>
    <xf numFmtId="0" fontId="47" fillId="27" borderId="23" xfId="164" applyNumberFormat="1" applyFont="1" applyFill="1" applyBorder="1" applyAlignment="1" applyProtection="1">
      <alignment horizontal="center" vertical="top" wrapText="1"/>
      <protection/>
    </xf>
    <xf numFmtId="191" fontId="47" fillId="27" borderId="23" xfId="164" applyNumberFormat="1" applyFont="1" applyFill="1" applyBorder="1" applyAlignment="1" applyProtection="1">
      <alignment vertical="top"/>
      <protection/>
    </xf>
    <xf numFmtId="191" fontId="47" fillId="27" borderId="33" xfId="164" applyNumberFormat="1" applyFont="1" applyFill="1" applyBorder="1" applyAlignment="1" applyProtection="1">
      <alignment vertical="top"/>
      <protection/>
    </xf>
    <xf numFmtId="185" fontId="47" fillId="27" borderId="32" xfId="164" applyNumberFormat="1" applyFont="1" applyFill="1" applyBorder="1" applyAlignment="1" applyProtection="1">
      <alignment horizontal="center" vertical="top" wrapText="1"/>
      <protection/>
    </xf>
    <xf numFmtId="4" fontId="38" fillId="27" borderId="1" xfId="164" applyNumberFormat="1" applyFont="1" applyFill="1" applyBorder="1" applyAlignment="1" applyProtection="1">
      <alignment horizontal="center" vertical="top" wrapText="1"/>
      <protection/>
    </xf>
    <xf numFmtId="4" fontId="38" fillId="27" borderId="23" xfId="164" applyNumberFormat="1" applyFont="1" applyFill="1" applyBorder="1" applyAlignment="1" applyProtection="1">
      <alignment horizontal="center" vertical="top" wrapText="1"/>
      <protection/>
    </xf>
    <xf numFmtId="185" fontId="47" fillId="0" borderId="23" xfId="164" applyNumberFormat="1" applyFont="1" applyFill="1" applyBorder="1" applyAlignment="1" applyProtection="1">
      <alignment horizontal="left" vertical="top" wrapText="1"/>
      <protection/>
    </xf>
    <xf numFmtId="173" fontId="40" fillId="28" borderId="23" xfId="164" applyNumberFormat="1" applyFont="1" applyFill="1" applyBorder="1" applyAlignment="1" applyProtection="1">
      <alignment horizontal="left" vertical="center" wrapText="1"/>
      <protection/>
    </xf>
    <xf numFmtId="173" fontId="47" fillId="0" borderId="23" xfId="164" applyNumberFormat="1" applyFont="1" applyFill="1" applyBorder="1" applyAlignment="1" applyProtection="1">
      <alignment horizontal="center" vertical="top" wrapText="1"/>
      <protection/>
    </xf>
    <xf numFmtId="0" fontId="47" fillId="0" borderId="23" xfId="164" applyNumberFormat="1" applyFont="1" applyFill="1" applyBorder="1" applyAlignment="1" applyProtection="1">
      <alignment horizontal="center" vertical="top" wrapText="1"/>
      <protection/>
    </xf>
    <xf numFmtId="191" fontId="47" fillId="0" borderId="23" xfId="164" applyNumberFormat="1" applyFont="1" applyFill="1" applyBorder="1" applyAlignment="1" applyProtection="1">
      <alignment vertical="top"/>
      <protection/>
    </xf>
    <xf numFmtId="166" fontId="15" fillId="23" borderId="34" xfId="164" applyNumberFormat="1" applyBorder="1" applyAlignment="1">
      <alignment horizontal="right"/>
      <protection/>
    </xf>
    <xf numFmtId="0" fontId="40" fillId="23" borderId="35" xfId="164" applyNumberFormat="1" applyFont="1" applyBorder="1" applyAlignment="1" applyProtection="1">
      <alignment horizontal="center" vertical="center"/>
      <protection/>
    </xf>
    <xf numFmtId="166" fontId="15" fillId="23" borderId="36" xfId="164" applyNumberFormat="1" applyBorder="1" applyAlignment="1" applyProtection="1">
      <alignment horizontal="right"/>
      <protection/>
    </xf>
    <xf numFmtId="185" fontId="46" fillId="0" borderId="1" xfId="164" applyNumberFormat="1" applyFont="1" applyFill="1" applyBorder="1" applyAlignment="1" applyProtection="1">
      <alignment horizontal="center" vertical="center" wrapText="1"/>
      <protection/>
    </xf>
    <xf numFmtId="173" fontId="46" fillId="0" borderId="1" xfId="164" applyNumberFormat="1" applyFont="1" applyFill="1" applyBorder="1" applyAlignment="1" applyProtection="1">
      <alignment vertical="center" wrapText="1"/>
      <protection/>
    </xf>
    <xf numFmtId="173" fontId="47" fillId="0" borderId="1" xfId="164" applyNumberFormat="1" applyFont="1" applyFill="1" applyBorder="1" applyAlignment="1" applyProtection="1">
      <alignment horizontal="center"/>
      <protection/>
    </xf>
    <xf numFmtId="176" fontId="47" fillId="0" borderId="1" xfId="164" applyNumberFormat="1" applyFont="1" applyFill="1" applyBorder="1" applyAlignment="1" applyProtection="1">
      <alignment horizontal="centerContinuous"/>
      <protection/>
    </xf>
    <xf numFmtId="187" fontId="38" fillId="27" borderId="0" xfId="164" applyNumberFormat="1" applyFont="1" applyFill="1" applyBorder="1" applyAlignment="1" applyProtection="1">
      <alignment horizontal="center" vertical="top"/>
      <protection/>
    </xf>
    <xf numFmtId="187" fontId="38" fillId="27" borderId="1" xfId="168" applyNumberFormat="1" applyFont="1" applyFill="1" applyBorder="1" applyAlignment="1" applyProtection="1">
      <alignment horizontal="center" vertical="top"/>
      <protection/>
    </xf>
    <xf numFmtId="173" fontId="15" fillId="27" borderId="1" xfId="168" applyNumberFormat="1" applyFont="1" applyFill="1" applyBorder="1" applyAlignment="1" applyProtection="1">
      <alignment horizontal="center" vertical="top" wrapText="1"/>
      <protection/>
    </xf>
    <xf numFmtId="173" fontId="15" fillId="27" borderId="0" xfId="164" applyNumberFormat="1" applyFont="1" applyFill="1" applyBorder="1" applyAlignment="1" applyProtection="1">
      <alignment horizontal="center" vertical="top" wrapText="1"/>
      <protection/>
    </xf>
    <xf numFmtId="0" fontId="40" fillId="23" borderId="32" xfId="164" applyNumberFormat="1" applyFont="1" applyBorder="1" applyAlignment="1" applyProtection="1">
      <alignment vertical="top"/>
      <protection/>
    </xf>
    <xf numFmtId="1" fontId="15" fillId="23" borderId="22" xfId="164" applyNumberFormat="1" applyBorder="1" applyAlignment="1" applyProtection="1">
      <alignment vertical="top"/>
      <protection/>
    </xf>
    <xf numFmtId="185" fontId="47" fillId="0" borderId="1" xfId="166" applyNumberFormat="1" applyFont="1" applyFill="1" applyBorder="1" applyAlignment="1" applyProtection="1">
      <alignment horizontal="left" vertical="top"/>
      <protection/>
    </xf>
    <xf numFmtId="185" fontId="47" fillId="0" borderId="2" xfId="164" applyNumberFormat="1" applyFont="1" applyFill="1" applyBorder="1" applyAlignment="1" applyProtection="1">
      <alignment horizontal="left" vertical="top" wrapText="1"/>
      <protection/>
    </xf>
    <xf numFmtId="173" fontId="47" fillId="27" borderId="2" xfId="164" applyNumberFormat="1" applyFont="1" applyFill="1" applyBorder="1" applyAlignment="1" applyProtection="1">
      <alignment horizontal="center" vertical="top" wrapText="1"/>
      <protection/>
    </xf>
    <xf numFmtId="0" fontId="15" fillId="23" borderId="1" xfId="164" applyNumberFormat="1" applyBorder="1" applyAlignment="1" applyProtection="1">
      <alignment vertical="top"/>
      <protection/>
    </xf>
    <xf numFmtId="1" fontId="15" fillId="0" borderId="1" xfId="164" applyNumberFormat="1" applyFill="1" applyBorder="1" applyAlignment="1" applyProtection="1">
      <alignment horizontal="center" vertical="top"/>
      <protection/>
    </xf>
    <xf numFmtId="0" fontId="15" fillId="0" borderId="1" xfId="164" applyNumberFormat="1" applyFill="1" applyBorder="1" applyAlignment="1" applyProtection="1">
      <alignment horizontal="center" vertical="top"/>
      <protection/>
    </xf>
    <xf numFmtId="0" fontId="15" fillId="0" borderId="28" xfId="164" applyNumberFormat="1" applyFill="1" applyBorder="1" applyAlignment="1" applyProtection="1">
      <alignment horizontal="center" vertical="top"/>
      <protection/>
    </xf>
    <xf numFmtId="0" fontId="15" fillId="0" borderId="1" xfId="164" applyNumberFormat="1" applyFont="1" applyFill="1" applyBorder="1" applyAlignment="1" applyProtection="1">
      <alignment horizontal="left" vertical="top"/>
      <protection/>
    </xf>
    <xf numFmtId="185" fontId="47" fillId="0" borderId="2" xfId="164" applyNumberFormat="1" applyFont="1" applyFill="1" applyBorder="1" applyAlignment="1" applyProtection="1">
      <alignment horizontal="center" vertical="top" wrapText="1"/>
      <protection/>
    </xf>
    <xf numFmtId="0" fontId="15" fillId="23" borderId="37" xfId="164" applyNumberFormat="1" applyBorder="1" applyAlignment="1" applyProtection="1">
      <alignment vertical="top"/>
      <protection/>
    </xf>
    <xf numFmtId="173" fontId="40" fillId="26" borderId="38" xfId="164" applyNumberFormat="1" applyFont="1" applyFill="1" applyBorder="1" applyAlignment="1" applyProtection="1">
      <alignment horizontal="left" vertical="center" wrapText="1"/>
      <protection/>
    </xf>
    <xf numFmtId="1" fontId="15" fillId="23" borderId="38" xfId="164" applyNumberFormat="1" applyBorder="1" applyAlignment="1" applyProtection="1">
      <alignment horizontal="center" vertical="top"/>
      <protection/>
    </xf>
    <xf numFmtId="0" fontId="15" fillId="23" borderId="38" xfId="164" applyNumberFormat="1" applyBorder="1" applyAlignment="1" applyProtection="1">
      <alignment vertical="top"/>
      <protection/>
    </xf>
    <xf numFmtId="166" fontId="15" fillId="23" borderId="39" xfId="164" applyNumberFormat="1" applyBorder="1" applyAlignment="1" applyProtection="1">
      <alignment horizontal="right"/>
      <protection/>
    </xf>
    <xf numFmtId="185" fontId="47" fillId="0" borderId="32" xfId="164" applyNumberFormat="1" applyFont="1" applyFill="1" applyBorder="1" applyAlignment="1" applyProtection="1">
      <alignment horizontal="left" vertical="top" wrapText="1"/>
      <protection/>
    </xf>
    <xf numFmtId="191" fontId="47" fillId="0" borderId="33" xfId="164" applyNumberFormat="1" applyFont="1" applyFill="1" applyBorder="1" applyAlignment="1" applyProtection="1">
      <alignment vertical="top"/>
      <protection/>
    </xf>
    <xf numFmtId="173" fontId="47" fillId="27" borderId="0" xfId="164" applyNumberFormat="1" applyFont="1" applyFill="1" applyBorder="1" applyAlignment="1" applyProtection="1">
      <alignment horizontal="left" vertical="top" wrapText="1"/>
      <protection/>
    </xf>
    <xf numFmtId="0" fontId="47" fillId="27" borderId="0" xfId="164" applyNumberFormat="1" applyFont="1" applyFill="1" applyBorder="1" applyAlignment="1" applyProtection="1">
      <alignment horizontal="center" vertical="top" wrapText="1"/>
      <protection/>
    </xf>
    <xf numFmtId="0" fontId="15" fillId="23" borderId="0" xfId="164" applyNumberFormat="1" applyAlignment="1">
      <alignment horizontal="right"/>
      <protection/>
    </xf>
    <xf numFmtId="185" fontId="47" fillId="0" borderId="40" xfId="164" applyNumberFormat="1" applyFont="1" applyFill="1" applyBorder="1" applyAlignment="1" applyProtection="1">
      <alignment horizontal="left" vertical="top" wrapText="1"/>
      <protection/>
    </xf>
    <xf numFmtId="173" fontId="47" fillId="27" borderId="40" xfId="164" applyNumberFormat="1" applyFont="1" applyFill="1" applyBorder="1" applyAlignment="1" applyProtection="1">
      <alignment horizontal="left" vertical="top" wrapText="1"/>
      <protection/>
    </xf>
    <xf numFmtId="173" fontId="47" fillId="27" borderId="40" xfId="164" applyNumberFormat="1" applyFont="1" applyFill="1" applyBorder="1" applyAlignment="1" applyProtection="1">
      <alignment horizontal="center" vertical="top" wrapText="1"/>
      <protection/>
    </xf>
    <xf numFmtId="0" fontId="47" fillId="27" borderId="40" xfId="164" applyNumberFormat="1" applyFont="1" applyFill="1" applyBorder="1" applyAlignment="1" applyProtection="1">
      <alignment horizontal="center" vertical="top" wrapText="1"/>
      <protection/>
    </xf>
    <xf numFmtId="191" fontId="15" fillId="23" borderId="40" xfId="164" applyNumberFormat="1" applyBorder="1" applyAlignment="1" applyProtection="1">
      <alignment horizontal="right" vertical="top"/>
      <protection/>
    </xf>
    <xf numFmtId="166" fontId="15" fillId="23" borderId="34" xfId="164" applyNumberFormat="1" applyBorder="1" applyAlignment="1">
      <alignment horizontal="right" vertical="center"/>
      <protection/>
    </xf>
    <xf numFmtId="166" fontId="15" fillId="23" borderId="36" xfId="164" applyNumberFormat="1" applyBorder="1" applyAlignment="1" applyProtection="1">
      <alignment horizontal="right" vertical="center"/>
      <protection/>
    </xf>
    <xf numFmtId="173" fontId="46" fillId="27" borderId="1" xfId="164" applyNumberFormat="1" applyFont="1" applyFill="1" applyBorder="1" applyAlignment="1" applyProtection="1">
      <alignment vertical="center" wrapText="1"/>
      <protection/>
    </xf>
    <xf numFmtId="173" fontId="47" fillId="27" borderId="1" xfId="164" applyNumberFormat="1" applyFont="1" applyFill="1" applyBorder="1" applyAlignment="1" applyProtection="1">
      <alignment horizontal="centerContinuous"/>
      <protection/>
    </xf>
    <xf numFmtId="0" fontId="40" fillId="23" borderId="1" xfId="164" applyNumberFormat="1" applyFont="1" applyBorder="1" applyAlignment="1" applyProtection="1">
      <alignment vertical="top"/>
      <protection/>
    </xf>
    <xf numFmtId="173" fontId="40" fillId="28" borderId="1" xfId="164" applyNumberFormat="1" applyFont="1" applyFill="1" applyBorder="1" applyAlignment="1" applyProtection="1">
      <alignment horizontal="left" vertical="center" wrapText="1"/>
      <protection/>
    </xf>
    <xf numFmtId="1" fontId="15" fillId="27" borderId="1" xfId="164" applyNumberFormat="1" applyFill="1" applyBorder="1" applyAlignment="1" applyProtection="1">
      <alignment horizontal="center" vertical="top"/>
      <protection/>
    </xf>
    <xf numFmtId="1" fontId="15" fillId="27" borderId="1" xfId="164" applyNumberFormat="1" applyFill="1" applyBorder="1" applyAlignment="1" applyProtection="1">
      <alignment vertical="top"/>
      <protection/>
    </xf>
    <xf numFmtId="173" fontId="47" fillId="27" borderId="1" xfId="166" applyNumberFormat="1" applyFont="1" applyFill="1" applyBorder="1" applyAlignment="1" applyProtection="1">
      <alignment horizontal="left" vertical="top" wrapText="1"/>
      <protection/>
    </xf>
    <xf numFmtId="173" fontId="47" fillId="27" borderId="1" xfId="166" applyNumberFormat="1" applyFont="1" applyFill="1" applyBorder="1" applyAlignment="1" applyProtection="1">
      <alignment horizontal="center" vertical="top" wrapText="1"/>
      <protection/>
    </xf>
    <xf numFmtId="0" fontId="47" fillId="27" borderId="1" xfId="166" applyNumberFormat="1" applyFont="1" applyFill="1" applyBorder="1" applyAlignment="1" applyProtection="1">
      <alignment horizontal="center" vertical="top" wrapText="1"/>
      <protection/>
    </xf>
    <xf numFmtId="0" fontId="48" fillId="27" borderId="0" xfId="164" applyFont="1" applyFill="1" applyAlignment="1" applyProtection="1">
      <alignment/>
      <protection/>
    </xf>
    <xf numFmtId="0" fontId="15" fillId="27" borderId="1" xfId="164" applyNumberFormat="1" applyFill="1" applyBorder="1" applyAlignment="1" applyProtection="1">
      <alignment vertical="top"/>
      <protection/>
    </xf>
    <xf numFmtId="173" fontId="47" fillId="27" borderId="1" xfId="164" applyNumberFormat="1" applyFont="1" applyFill="1" applyBorder="1" applyAlignment="1" applyProtection="1">
      <alignment vertical="top" wrapText="1"/>
      <protection/>
    </xf>
    <xf numFmtId="185" fontId="47" fillId="27" borderId="28" xfId="164" applyNumberFormat="1" applyFont="1" applyFill="1" applyBorder="1" applyAlignment="1" applyProtection="1">
      <alignment horizontal="left" vertical="top" wrapText="1"/>
      <protection/>
    </xf>
    <xf numFmtId="185" fontId="47" fillId="27" borderId="28" xfId="164" applyNumberFormat="1" applyFont="1" applyFill="1" applyBorder="1" applyAlignment="1" applyProtection="1">
      <alignment horizontal="center" vertical="top" wrapText="1"/>
      <protection/>
    </xf>
    <xf numFmtId="0" fontId="15" fillId="27" borderId="28" xfId="164" applyNumberFormat="1" applyFont="1" applyFill="1" applyBorder="1" applyAlignment="1" applyProtection="1">
      <alignment horizontal="left" vertical="top"/>
      <protection/>
    </xf>
    <xf numFmtId="1" fontId="15" fillId="27" borderId="1" xfId="164" applyNumberFormat="1" applyFill="1" applyBorder="1" applyAlignment="1" applyProtection="1">
      <alignment horizontal="center" vertical="top"/>
      <protection/>
    </xf>
    <xf numFmtId="0" fontId="15" fillId="27" borderId="1" xfId="164" applyNumberFormat="1" applyFill="1" applyBorder="1" applyAlignment="1" applyProtection="1">
      <alignment horizontal="center" vertical="top"/>
      <protection/>
    </xf>
    <xf numFmtId="166" fontId="15" fillId="27" borderId="1" xfId="164" applyNumberFormat="1" applyFill="1" applyBorder="1" applyAlignment="1" applyProtection="1">
      <alignment horizontal="right" vertical="top"/>
      <protection/>
    </xf>
    <xf numFmtId="173" fontId="47" fillId="27" borderId="2" xfId="164" applyNumberFormat="1" applyFont="1" applyFill="1" applyBorder="1" applyAlignment="1" applyProtection="1">
      <alignment horizontal="left" vertical="top" wrapText="1"/>
      <protection/>
    </xf>
    <xf numFmtId="0" fontId="47" fillId="27" borderId="2" xfId="164" applyNumberFormat="1" applyFont="1" applyFill="1" applyBorder="1" applyAlignment="1" applyProtection="1">
      <alignment horizontal="center" vertical="top" wrapText="1"/>
      <protection/>
    </xf>
    <xf numFmtId="0" fontId="15" fillId="23" borderId="28" xfId="164" applyNumberFormat="1" applyBorder="1" applyAlignment="1" applyProtection="1">
      <alignment vertical="top"/>
      <protection/>
    </xf>
    <xf numFmtId="185" fontId="47" fillId="0" borderId="41" xfId="164" applyNumberFormat="1" applyFont="1" applyFill="1" applyBorder="1" applyAlignment="1" applyProtection="1">
      <alignment horizontal="left" vertical="top" wrapText="1"/>
      <protection/>
    </xf>
    <xf numFmtId="173" fontId="47" fillId="27" borderId="18" xfId="164" applyNumberFormat="1" applyFont="1" applyFill="1" applyBorder="1" applyAlignment="1" applyProtection="1">
      <alignment horizontal="left" vertical="top" wrapText="1"/>
      <protection/>
    </xf>
    <xf numFmtId="173" fontId="47" fillId="27" borderId="18" xfId="164" applyNumberFormat="1" applyFont="1" applyFill="1" applyBorder="1" applyAlignment="1" applyProtection="1">
      <alignment horizontal="center" vertical="top" wrapText="1"/>
      <protection/>
    </xf>
    <xf numFmtId="0" fontId="47" fillId="27" borderId="18" xfId="164" applyNumberFormat="1" applyFont="1" applyFill="1" applyBorder="1" applyAlignment="1" applyProtection="1">
      <alignment horizontal="center" vertical="top" wrapText="1"/>
      <protection/>
    </xf>
    <xf numFmtId="191" fontId="47" fillId="0" borderId="42" xfId="164" applyNumberFormat="1" applyFont="1" applyFill="1" applyBorder="1" applyAlignment="1" applyProtection="1">
      <alignment vertical="top"/>
      <protection/>
    </xf>
    <xf numFmtId="0" fontId="40" fillId="23" borderId="43" xfId="164" applyNumberFormat="1" applyFont="1" applyBorder="1" applyAlignment="1" applyProtection="1">
      <alignment horizontal="center" vertical="center"/>
      <protection/>
    </xf>
    <xf numFmtId="166" fontId="15" fillId="23" borderId="44" xfId="164" applyNumberFormat="1" applyBorder="1" applyAlignment="1" applyProtection="1">
      <alignment horizontal="right" vertical="center"/>
      <protection/>
    </xf>
    <xf numFmtId="166" fontId="15" fillId="23" borderId="45" xfId="164" applyNumberFormat="1" applyBorder="1" applyAlignment="1" applyProtection="1">
      <alignment horizontal="right" vertical="center"/>
      <protection/>
    </xf>
    <xf numFmtId="0" fontId="15" fillId="23" borderId="22" xfId="164" applyNumberFormat="1" applyBorder="1" applyAlignment="1">
      <alignment horizontal="right"/>
      <protection/>
    </xf>
    <xf numFmtId="0" fontId="15" fillId="23" borderId="46" xfId="164" applyNumberFormat="1" applyBorder="1" applyAlignment="1" applyProtection="1">
      <alignment vertical="top"/>
      <protection/>
    </xf>
    <xf numFmtId="0" fontId="16" fillId="23" borderId="47" xfId="164" applyNumberFormat="1" applyFont="1" applyBorder="1" applyProtection="1">
      <alignment/>
      <protection/>
    </xf>
    <xf numFmtId="0" fontId="15" fillId="23" borderId="48" xfId="164" applyNumberFormat="1" applyBorder="1" applyAlignment="1" applyProtection="1">
      <alignment horizontal="center"/>
      <protection/>
    </xf>
    <xf numFmtId="0" fontId="15" fillId="23" borderId="48" xfId="164" applyNumberFormat="1" applyBorder="1" applyProtection="1">
      <alignment/>
      <protection/>
    </xf>
    <xf numFmtId="0" fontId="15" fillId="23" borderId="49" xfId="164" applyNumberFormat="1" applyBorder="1" applyProtection="1">
      <alignment/>
      <protection/>
    </xf>
    <xf numFmtId="0" fontId="15" fillId="23" borderId="50" xfId="164" applyNumberFormat="1" applyBorder="1" applyAlignment="1" applyProtection="1">
      <alignment horizontal="right"/>
      <protection/>
    </xf>
    <xf numFmtId="0" fontId="15" fillId="23" borderId="51" xfId="164" applyNumberFormat="1" applyBorder="1" applyAlignment="1" applyProtection="1">
      <alignment horizontal="right"/>
      <protection/>
    </xf>
    <xf numFmtId="0" fontId="40" fillId="23" borderId="52" xfId="164" applyNumberFormat="1" applyFont="1" applyBorder="1" applyAlignment="1" applyProtection="1">
      <alignment horizontal="center" vertical="center"/>
      <protection/>
    </xf>
    <xf numFmtId="166" fontId="15" fillId="23" borderId="52" xfId="164" applyNumberFormat="1" applyBorder="1" applyAlignment="1" applyProtection="1">
      <alignment horizontal="right"/>
      <protection/>
    </xf>
    <xf numFmtId="166" fontId="15" fillId="23" borderId="43" xfId="164" applyNumberFormat="1" applyBorder="1" applyAlignment="1" applyProtection="1">
      <alignment horizontal="right"/>
      <protection/>
    </xf>
    <xf numFmtId="0" fontId="40" fillId="23" borderId="53" xfId="164" applyNumberFormat="1" applyFont="1" applyBorder="1" applyAlignment="1" applyProtection="1">
      <alignment horizontal="center" vertical="center"/>
      <protection/>
    </xf>
    <xf numFmtId="166" fontId="15" fillId="23" borderId="54" xfId="164" applyNumberFormat="1" applyBorder="1" applyAlignment="1" applyProtection="1">
      <alignment horizontal="right"/>
      <protection/>
    </xf>
    <xf numFmtId="0" fontId="16" fillId="23" borderId="28" xfId="164" applyNumberFormat="1" applyFont="1" applyBorder="1" applyAlignment="1" applyProtection="1">
      <alignment/>
      <protection/>
    </xf>
    <xf numFmtId="0" fontId="16" fillId="23" borderId="0" xfId="164" applyNumberFormat="1" applyFont="1" applyBorder="1" applyAlignment="1" applyProtection="1">
      <alignment/>
      <protection/>
    </xf>
    <xf numFmtId="0" fontId="15" fillId="23" borderId="0" xfId="164" applyNumberFormat="1" applyFont="1" applyBorder="1" applyAlignment="1" applyProtection="1">
      <alignment horizontal="right"/>
      <protection/>
    </xf>
    <xf numFmtId="0" fontId="15" fillId="23" borderId="0" xfId="164" applyNumberFormat="1" applyBorder="1" applyAlignment="1" applyProtection="1">
      <alignment/>
      <protection/>
    </xf>
    <xf numFmtId="0" fontId="15" fillId="23" borderId="0" xfId="164" applyNumberFormat="1" applyAlignment="1" applyProtection="1">
      <alignment/>
      <protection/>
    </xf>
    <xf numFmtId="166" fontId="15" fillId="23" borderId="0" xfId="164" applyNumberFormat="1" applyBorder="1" applyAlignment="1" applyProtection="1">
      <alignment horizontal="center"/>
      <protection/>
    </xf>
    <xf numFmtId="166" fontId="15" fillId="23" borderId="55" xfId="164" applyNumberFormat="1" applyBorder="1" applyAlignment="1" applyProtection="1">
      <alignment/>
      <protection/>
    </xf>
    <xf numFmtId="0" fontId="15" fillId="23" borderId="28" xfId="164" applyNumberFormat="1" applyBorder="1" applyAlignment="1" applyProtection="1">
      <alignment/>
      <protection/>
    </xf>
    <xf numFmtId="0" fontId="15" fillId="23" borderId="55" xfId="164" applyNumberFormat="1" applyBorder="1" applyAlignment="1" applyProtection="1">
      <alignment/>
      <protection/>
    </xf>
    <xf numFmtId="166" fontId="15" fillId="23" borderId="56" xfId="164" applyNumberFormat="1" applyBorder="1" applyAlignment="1">
      <alignment horizontal="right"/>
      <protection/>
    </xf>
    <xf numFmtId="0" fontId="15" fillId="23" borderId="57" xfId="164" applyNumberFormat="1" applyBorder="1" applyAlignment="1" applyProtection="1">
      <alignment vertical="top"/>
      <protection/>
    </xf>
    <xf numFmtId="0" fontId="15" fillId="23" borderId="58" xfId="164" applyNumberFormat="1" applyBorder="1" applyProtection="1">
      <alignment/>
      <protection/>
    </xf>
    <xf numFmtId="0" fontId="15" fillId="23" borderId="58" xfId="164" applyNumberFormat="1" applyBorder="1" applyAlignment="1" applyProtection="1">
      <alignment horizontal="center"/>
      <protection/>
    </xf>
    <xf numFmtId="166" fontId="15" fillId="23" borderId="58" xfId="164" applyNumberFormat="1" applyBorder="1" applyAlignment="1" applyProtection="1">
      <alignment horizontal="right"/>
      <protection/>
    </xf>
    <xf numFmtId="0" fontId="15" fillId="23" borderId="59" xfId="164" applyNumberFormat="1" applyBorder="1" applyAlignment="1" applyProtection="1">
      <alignment horizontal="right"/>
      <protection/>
    </xf>
    <xf numFmtId="1" fontId="15" fillId="23" borderId="0" xfId="164" applyNumberFormat="1">
      <alignment/>
      <protection/>
    </xf>
    <xf numFmtId="0" fontId="47" fillId="0" borderId="27" xfId="164" applyNumberFormat="1" applyFont="1" applyFill="1" applyBorder="1" applyAlignment="1" applyProtection="1">
      <alignment horizontal="centerContinuous"/>
      <protection/>
    </xf>
    <xf numFmtId="0" fontId="47" fillId="0" borderId="1" xfId="164" applyNumberFormat="1" applyFont="1" applyFill="1" applyBorder="1" applyAlignment="1" applyProtection="1">
      <alignment horizontal="right" vertical="top"/>
      <protection/>
    </xf>
    <xf numFmtId="0" fontId="47" fillId="0" borderId="29" xfId="164" applyNumberFormat="1" applyFont="1" applyFill="1" applyBorder="1" applyAlignment="1" applyProtection="1">
      <alignment horizontal="right" vertical="top"/>
      <protection/>
    </xf>
    <xf numFmtId="0" fontId="47" fillId="0" borderId="1" xfId="168" applyNumberFormat="1" applyFont="1" applyFill="1" applyBorder="1" applyAlignment="1" applyProtection="1">
      <alignment horizontal="right" vertical="top"/>
      <protection/>
    </xf>
    <xf numFmtId="0" fontId="47" fillId="0" borderId="1" xfId="166" applyNumberFormat="1" applyFont="1" applyFill="1" applyBorder="1" applyAlignment="1" applyProtection="1">
      <alignment horizontal="right" vertical="top"/>
      <protection/>
    </xf>
    <xf numFmtId="0" fontId="47" fillId="0" borderId="2" xfId="164" applyNumberFormat="1" applyFont="1" applyFill="1" applyBorder="1" applyAlignment="1" applyProtection="1">
      <alignment horizontal="right" vertical="top"/>
      <protection/>
    </xf>
    <xf numFmtId="0" fontId="15" fillId="23" borderId="22" xfId="164" applyNumberFormat="1" applyBorder="1" applyAlignment="1" applyProtection="1">
      <alignment horizontal="center" vertical="top"/>
      <protection/>
    </xf>
    <xf numFmtId="0" fontId="47" fillId="0" borderId="1" xfId="164" applyNumberFormat="1" applyFont="1" applyFill="1" applyBorder="1" applyAlignment="1" applyProtection="1">
      <alignment horizontal="right" vertical="top" wrapText="1"/>
      <protection/>
    </xf>
    <xf numFmtId="0" fontId="15" fillId="23" borderId="1" xfId="164" applyNumberFormat="1" applyBorder="1" applyAlignment="1" applyProtection="1">
      <alignment horizontal="right" vertical="top"/>
      <protection/>
    </xf>
    <xf numFmtId="0" fontId="47" fillId="27" borderId="1" xfId="164" applyNumberFormat="1" applyFont="1" applyFill="1" applyBorder="1" applyAlignment="1" applyProtection="1">
      <alignment horizontal="right" vertical="top" wrapText="1"/>
      <protection/>
    </xf>
    <xf numFmtId="0" fontId="47" fillId="27" borderId="23" xfId="164" applyNumberFormat="1" applyFont="1" applyFill="1" applyBorder="1" applyAlignment="1" applyProtection="1">
      <alignment horizontal="right" vertical="top" wrapText="1"/>
      <protection/>
    </xf>
    <xf numFmtId="0" fontId="47" fillId="27" borderId="1" xfId="164" applyNumberFormat="1" applyFont="1" applyFill="1" applyBorder="1" applyAlignment="1" applyProtection="1">
      <alignment vertical="top"/>
      <protection/>
    </xf>
    <xf numFmtId="0" fontId="47" fillId="0" borderId="23" xfId="164" applyNumberFormat="1" applyFont="1" applyFill="1" applyBorder="1" applyAlignment="1" applyProtection="1">
      <alignment horizontal="right" vertical="top" wrapText="1"/>
      <protection/>
    </xf>
    <xf numFmtId="0" fontId="47" fillId="0" borderId="1" xfId="164" applyNumberFormat="1" applyFont="1" applyFill="1" applyBorder="1" applyAlignment="1" applyProtection="1">
      <alignment horizontal="center"/>
      <protection/>
    </xf>
    <xf numFmtId="0" fontId="47" fillId="0" borderId="0" xfId="164" applyNumberFormat="1" applyFont="1" applyFill="1" applyBorder="1" applyAlignment="1" applyProtection="1">
      <alignment horizontal="right" vertical="top"/>
      <protection/>
    </xf>
    <xf numFmtId="0" fontId="47" fillId="27" borderId="1" xfId="164" applyNumberFormat="1" applyFont="1" applyFill="1" applyBorder="1" applyAlignment="1" applyProtection="1">
      <alignment horizontal="right" vertical="top"/>
      <protection/>
    </xf>
    <xf numFmtId="0" fontId="47" fillId="27" borderId="1" xfId="166" applyNumberFormat="1" applyFont="1" applyFill="1" applyBorder="1" applyAlignment="1" applyProtection="1">
      <alignment horizontal="right" vertical="top"/>
      <protection/>
    </xf>
    <xf numFmtId="0" fontId="47" fillId="27" borderId="2" xfId="164" applyNumberFormat="1" applyFont="1" applyFill="1" applyBorder="1" applyAlignment="1" applyProtection="1">
      <alignment horizontal="right" vertical="top"/>
      <protection/>
    </xf>
    <xf numFmtId="0" fontId="15" fillId="27" borderId="1" xfId="164" applyNumberFormat="1" applyFill="1" applyBorder="1" applyAlignment="1" applyProtection="1">
      <alignment horizontal="right" vertical="top"/>
      <protection/>
    </xf>
    <xf numFmtId="0" fontId="15" fillId="0" borderId="1" xfId="164" applyNumberFormat="1" applyFill="1" applyBorder="1" applyAlignment="1" applyProtection="1">
      <alignment horizontal="right" vertical="top"/>
      <protection/>
    </xf>
    <xf numFmtId="0" fontId="47" fillId="0" borderId="2" xfId="164" applyNumberFormat="1" applyFont="1" applyFill="1" applyBorder="1" applyAlignment="1" applyProtection="1">
      <alignment horizontal="right" vertical="top" wrapText="1"/>
      <protection/>
    </xf>
    <xf numFmtId="0" fontId="15" fillId="23" borderId="60" xfId="164" applyNumberFormat="1" applyBorder="1" applyAlignment="1" applyProtection="1">
      <alignment horizontal="center" vertical="top"/>
      <protection/>
    </xf>
    <xf numFmtId="0" fontId="47" fillId="27" borderId="40" xfId="164" applyNumberFormat="1" applyFont="1" applyFill="1" applyBorder="1" applyAlignment="1" applyProtection="1">
      <alignment horizontal="right" vertical="top" wrapText="1"/>
      <protection/>
    </xf>
    <xf numFmtId="0" fontId="47" fillId="27" borderId="1" xfId="164" applyNumberFormat="1" applyFont="1" applyFill="1" applyBorder="1" applyAlignment="1" applyProtection="1">
      <alignment horizontal="centerContinuous"/>
      <protection/>
    </xf>
    <xf numFmtId="0" fontId="15" fillId="27" borderId="1" xfId="164" applyNumberFormat="1" applyFill="1" applyBorder="1" applyAlignment="1" applyProtection="1">
      <alignment horizontal="center" vertical="top"/>
      <protection/>
    </xf>
    <xf numFmtId="0" fontId="15" fillId="27" borderId="1" xfId="164" applyNumberFormat="1" applyFill="1" applyBorder="1" applyAlignment="1" applyProtection="1">
      <alignment horizontal="right" vertical="top"/>
      <protection/>
    </xf>
    <xf numFmtId="0" fontId="47" fillId="27" borderId="2" xfId="164" applyNumberFormat="1" applyFont="1" applyFill="1" applyBorder="1" applyAlignment="1" applyProtection="1">
      <alignment horizontal="right" vertical="top" wrapText="1"/>
      <protection/>
    </xf>
    <xf numFmtId="0" fontId="47" fillId="27" borderId="18" xfId="164" applyNumberFormat="1" applyFont="1" applyFill="1" applyBorder="1" applyAlignment="1" applyProtection="1">
      <alignment horizontal="right" vertical="top" wrapText="1"/>
      <protection/>
    </xf>
    <xf numFmtId="0" fontId="49" fillId="27" borderId="1" xfId="166" applyNumberFormat="1" applyFont="1" applyFill="1" applyBorder="1" applyAlignment="1" applyProtection="1">
      <alignment horizontal="right" vertical="top"/>
      <protection/>
    </xf>
    <xf numFmtId="191" fontId="47" fillId="27" borderId="1" xfId="164" applyNumberFormat="1" applyFont="1" applyFill="1" applyBorder="1" applyAlignment="1" applyProtection="1">
      <alignment vertical="top"/>
      <protection locked="0"/>
    </xf>
    <xf numFmtId="166" fontId="15" fillId="27" borderId="1" xfId="164" applyNumberFormat="1" applyFill="1" applyBorder="1" applyAlignment="1" applyProtection="1">
      <alignment horizontal="right"/>
      <protection/>
    </xf>
    <xf numFmtId="191" fontId="47" fillId="27" borderId="0" xfId="164" applyNumberFormat="1" applyFont="1" applyFill="1" applyBorder="1" applyAlignment="1" applyProtection="1">
      <alignment vertical="top"/>
      <protection locked="0"/>
    </xf>
    <xf numFmtId="0" fontId="47" fillId="27" borderId="1" xfId="168" applyNumberFormat="1" applyFont="1" applyFill="1" applyBorder="1" applyAlignment="1" applyProtection="1">
      <alignment vertical="center"/>
      <protection/>
    </xf>
    <xf numFmtId="191" fontId="47" fillId="27" borderId="1" xfId="168" applyNumberFormat="1" applyFont="1" applyFill="1" applyBorder="1" applyAlignment="1" applyProtection="1">
      <alignment vertical="top"/>
      <protection locked="0"/>
    </xf>
    <xf numFmtId="0" fontId="47" fillId="27" borderId="1" xfId="166" applyNumberFormat="1" applyFont="1" applyFill="1" applyBorder="1" applyAlignment="1" applyProtection="1">
      <alignment vertical="center"/>
      <protection/>
    </xf>
    <xf numFmtId="191" fontId="47" fillId="27" borderId="1" xfId="166" applyNumberFormat="1" applyFont="1" applyFill="1" applyBorder="1" applyAlignment="1" applyProtection="1">
      <alignment vertical="top"/>
      <protection locked="0"/>
    </xf>
    <xf numFmtId="0" fontId="47" fillId="27" borderId="1" xfId="164" applyNumberFormat="1" applyFont="1" applyFill="1" applyBorder="1" applyAlignment="1" applyProtection="1">
      <alignment vertical="center"/>
      <protection/>
    </xf>
    <xf numFmtId="191" fontId="47" fillId="27" borderId="2" xfId="164" applyNumberFormat="1" applyFont="1" applyFill="1" applyBorder="1" applyAlignment="1" applyProtection="1">
      <alignment vertical="top"/>
      <protection locked="0"/>
    </xf>
    <xf numFmtId="191" fontId="47" fillId="27" borderId="0" xfId="164" applyNumberFormat="1" applyFont="1" applyFill="1" applyBorder="1" applyAlignment="1" applyProtection="1">
      <alignment vertical="top"/>
      <protection/>
    </xf>
    <xf numFmtId="166" fontId="15" fillId="27" borderId="22" xfId="164" applyNumberFormat="1" applyFill="1" applyBorder="1" applyAlignment="1" applyProtection="1">
      <alignment horizontal="right"/>
      <protection/>
    </xf>
    <xf numFmtId="191" fontId="47" fillId="27" borderId="23" xfId="164" applyNumberFormat="1" applyFont="1" applyFill="1" applyBorder="1" applyAlignment="1" applyProtection="1">
      <alignment vertical="top"/>
      <protection locked="0"/>
    </xf>
    <xf numFmtId="166" fontId="15" fillId="27" borderId="61" xfId="164" applyNumberFormat="1" applyFill="1" applyBorder="1" applyAlignment="1" applyProtection="1">
      <alignment horizontal="right"/>
      <protection/>
    </xf>
    <xf numFmtId="166" fontId="15" fillId="27" borderId="60" xfId="164" applyNumberFormat="1" applyFill="1" applyBorder="1" applyAlignment="1" applyProtection="1">
      <alignment horizontal="right"/>
      <protection/>
    </xf>
    <xf numFmtId="166" fontId="15" fillId="27" borderId="61" xfId="164" applyNumberFormat="1" applyFill="1" applyBorder="1" applyAlignment="1" applyProtection="1">
      <alignment horizontal="right" vertical="center"/>
      <protection/>
    </xf>
    <xf numFmtId="191" fontId="47" fillId="27" borderId="18" xfId="164" applyNumberFormat="1" applyFont="1" applyFill="1" applyBorder="1" applyAlignment="1" applyProtection="1">
      <alignment vertical="top"/>
      <protection locked="0"/>
    </xf>
    <xf numFmtId="185" fontId="47" fillId="0" borderId="62" xfId="164" applyNumberFormat="1" applyFont="1" applyFill="1" applyBorder="1" applyAlignment="1" applyProtection="1">
      <alignment horizontal="left" vertical="top" wrapText="1"/>
      <protection/>
    </xf>
    <xf numFmtId="173" fontId="47" fillId="0" borderId="63" xfId="164" applyNumberFormat="1" applyFont="1" applyFill="1" applyBorder="1" applyAlignment="1" applyProtection="1">
      <alignment horizontal="left" vertical="top" wrapText="1"/>
      <protection/>
    </xf>
    <xf numFmtId="173" fontId="47" fillId="0" borderId="62" xfId="164" applyNumberFormat="1" applyFont="1" applyFill="1" applyBorder="1" applyAlignment="1" applyProtection="1">
      <alignment horizontal="center" vertical="top" wrapText="1"/>
      <protection/>
    </xf>
    <xf numFmtId="0" fontId="47" fillId="0" borderId="63" xfId="164" applyNumberFormat="1" applyFont="1" applyFill="1" applyBorder="1" applyAlignment="1" applyProtection="1">
      <alignment horizontal="center" vertical="top" wrapText="1"/>
      <protection/>
    </xf>
    <xf numFmtId="0" fontId="47" fillId="0" borderId="62" xfId="164" applyNumberFormat="1" applyFont="1" applyFill="1" applyBorder="1" applyAlignment="1" applyProtection="1">
      <alignment horizontal="right" vertical="top"/>
      <protection/>
    </xf>
    <xf numFmtId="191" fontId="47" fillId="27" borderId="63" xfId="164" applyNumberFormat="1" applyFont="1" applyFill="1" applyBorder="1" applyAlignment="1" applyProtection="1">
      <alignment vertical="top"/>
      <protection/>
    </xf>
    <xf numFmtId="191" fontId="47" fillId="0" borderId="62" xfId="164" applyNumberFormat="1" applyFont="1" applyFill="1" applyBorder="1" applyAlignment="1" applyProtection="1">
      <alignment vertical="top"/>
      <protection/>
    </xf>
    <xf numFmtId="0" fontId="15" fillId="23" borderId="37" xfId="164" applyNumberFormat="1" applyBorder="1" applyAlignment="1" applyProtection="1">
      <alignment horizontal="center" vertical="top"/>
      <protection/>
    </xf>
    <xf numFmtId="0" fontId="15" fillId="23" borderId="64" xfId="164" applyNumberFormat="1" applyBorder="1" applyAlignment="1" applyProtection="1">
      <alignment vertical="top"/>
      <protection/>
    </xf>
    <xf numFmtId="173" fontId="40" fillId="26" borderId="65" xfId="164" applyNumberFormat="1" applyFont="1" applyFill="1" applyBorder="1" applyAlignment="1" applyProtection="1">
      <alignment horizontal="left" vertical="center" wrapText="1"/>
      <protection/>
    </xf>
    <xf numFmtId="1" fontId="15" fillId="23" borderId="65" xfId="164" applyNumberFormat="1" applyBorder="1" applyAlignment="1" applyProtection="1">
      <alignment horizontal="center" vertical="top"/>
      <protection/>
    </xf>
    <xf numFmtId="0" fontId="15" fillId="23" borderId="65" xfId="164" applyNumberFormat="1" applyBorder="1" applyAlignment="1" applyProtection="1">
      <alignment vertical="top"/>
      <protection/>
    </xf>
    <xf numFmtId="0" fontId="15" fillId="23" borderId="66" xfId="164" applyNumberFormat="1" applyBorder="1" applyAlignment="1" applyProtection="1">
      <alignment horizontal="center" vertical="top"/>
      <protection/>
    </xf>
    <xf numFmtId="166" fontId="15" fillId="27" borderId="66" xfId="164" applyNumberFormat="1" applyFill="1" applyBorder="1" applyAlignment="1" applyProtection="1">
      <alignment horizontal="right"/>
      <protection/>
    </xf>
    <xf numFmtId="166" fontId="15" fillId="23" borderId="67" xfId="164" applyNumberFormat="1" applyBorder="1" applyAlignment="1" applyProtection="1">
      <alignment horizontal="right"/>
      <protection/>
    </xf>
    <xf numFmtId="0" fontId="15" fillId="23" borderId="68" xfId="164" applyNumberFormat="1" applyFont="1" applyBorder="1" applyAlignment="1" applyProtection="1">
      <alignment horizontal="center" vertical="top"/>
      <protection/>
    </xf>
    <xf numFmtId="173" fontId="47" fillId="0" borderId="53" xfId="164" applyNumberFormat="1" applyFont="1" applyFill="1" applyBorder="1" applyAlignment="1" applyProtection="1">
      <alignment vertical="top" wrapText="1"/>
      <protection/>
    </xf>
    <xf numFmtId="0" fontId="39" fillId="27" borderId="69" xfId="164" applyFont="1" applyFill="1" applyBorder="1" applyProtection="1">
      <alignment/>
      <protection/>
    </xf>
    <xf numFmtId="0" fontId="47" fillId="27" borderId="70" xfId="164" applyNumberFormat="1" applyFont="1" applyFill="1" applyBorder="1" applyAlignment="1" applyProtection="1">
      <alignment horizontal="center" vertical="top" wrapText="1"/>
      <protection/>
    </xf>
    <xf numFmtId="0" fontId="47" fillId="27" borderId="70" xfId="164" applyNumberFormat="1" applyFont="1" applyFill="1" applyBorder="1" applyAlignment="1" applyProtection="1">
      <alignment horizontal="right" vertical="top" wrapText="1"/>
      <protection/>
    </xf>
    <xf numFmtId="191" fontId="47" fillId="27" borderId="70" xfId="164" applyNumberFormat="1" applyFont="1" applyFill="1" applyBorder="1" applyAlignment="1" applyProtection="1">
      <alignment vertical="top"/>
      <protection locked="0"/>
    </xf>
    <xf numFmtId="191" fontId="47" fillId="27" borderId="71" xfId="164" applyNumberFormat="1" applyFont="1" applyFill="1" applyBorder="1" applyAlignment="1" applyProtection="1">
      <alignment vertical="top"/>
      <protection/>
    </xf>
    <xf numFmtId="0" fontId="40" fillId="23" borderId="72" xfId="164" applyNumberFormat="1" applyFont="1" applyBorder="1" applyAlignment="1" applyProtection="1">
      <alignment horizontal="center" vertical="center"/>
      <protection/>
    </xf>
    <xf numFmtId="166" fontId="15" fillId="27" borderId="73" xfId="164" applyNumberFormat="1" applyFill="1" applyBorder="1" applyAlignment="1" applyProtection="1">
      <alignment horizontal="right" vertical="center"/>
      <protection/>
    </xf>
    <xf numFmtId="166" fontId="15" fillId="23" borderId="74" xfId="164" applyNumberFormat="1" applyBorder="1" applyAlignment="1" applyProtection="1">
      <alignment horizontal="right" vertical="center"/>
      <protection/>
    </xf>
    <xf numFmtId="0" fontId="47" fillId="27" borderId="2" xfId="164" applyNumberFormat="1" applyFont="1" applyFill="1" applyBorder="1" applyAlignment="1" applyProtection="1">
      <alignment vertical="center"/>
      <protection/>
    </xf>
    <xf numFmtId="173" fontId="47" fillId="0" borderId="62" xfId="164" applyNumberFormat="1" applyFont="1" applyFill="1" applyBorder="1" applyAlignment="1" applyProtection="1">
      <alignment horizontal="left" vertical="top" wrapText="1"/>
      <protection/>
    </xf>
    <xf numFmtId="0" fontId="47" fillId="0" borderId="62" xfId="164" applyNumberFormat="1" applyFont="1" applyFill="1" applyBorder="1" applyAlignment="1" applyProtection="1">
      <alignment horizontal="center" vertical="top" wrapText="1"/>
      <protection/>
    </xf>
    <xf numFmtId="0" fontId="47" fillId="27" borderId="62" xfId="164" applyNumberFormat="1" applyFont="1" applyFill="1" applyBorder="1" applyAlignment="1" applyProtection="1">
      <alignment vertical="center"/>
      <protection/>
    </xf>
    <xf numFmtId="1" fontId="44" fillId="23" borderId="52" xfId="164" applyNumberFormat="1" applyFont="1" applyBorder="1" applyAlignment="1" applyProtection="1">
      <alignment horizontal="left" vertical="center" wrapText="1"/>
      <protection/>
    </xf>
    <xf numFmtId="0" fontId="15" fillId="23" borderId="52" xfId="164" applyNumberFormat="1" applyBorder="1" applyAlignment="1" applyProtection="1">
      <alignment vertical="center" wrapText="1"/>
      <protection/>
    </xf>
    <xf numFmtId="1" fontId="44" fillId="23" borderId="75" xfId="164" applyNumberFormat="1" applyFont="1" applyBorder="1" applyAlignment="1" applyProtection="1">
      <alignment horizontal="left" vertical="center" wrapText="1"/>
      <protection/>
    </xf>
    <xf numFmtId="0" fontId="15" fillId="23" borderId="75" xfId="164" applyNumberFormat="1" applyBorder="1" applyAlignment="1" applyProtection="1">
      <alignment vertical="center" wrapText="1"/>
      <protection/>
    </xf>
    <xf numFmtId="0" fontId="15" fillId="23" borderId="26" xfId="164" applyNumberFormat="1" applyBorder="1" applyAlignment="1" applyProtection="1">
      <alignment/>
      <protection/>
    </xf>
    <xf numFmtId="0" fontId="15" fillId="23" borderId="76" xfId="164" applyNumberFormat="1" applyBorder="1" applyAlignment="1" applyProtection="1">
      <alignment/>
      <protection/>
    </xf>
    <xf numFmtId="166" fontId="15" fillId="23" borderId="77" xfId="164" applyNumberFormat="1" applyBorder="1" applyAlignment="1" applyProtection="1">
      <alignment horizontal="right"/>
      <protection/>
    </xf>
    <xf numFmtId="166" fontId="15" fillId="23" borderId="78" xfId="164" applyNumberFormat="1" applyBorder="1" applyAlignment="1" applyProtection="1">
      <alignment horizontal="right"/>
      <protection/>
    </xf>
    <xf numFmtId="1" fontId="43" fillId="23" borderId="24" xfId="164" applyNumberFormat="1" applyFont="1" applyBorder="1" applyAlignment="1" applyProtection="1">
      <alignment horizontal="left" vertical="center" wrapText="1"/>
      <protection/>
    </xf>
    <xf numFmtId="0" fontId="15" fillId="23" borderId="77" xfId="164" applyNumberFormat="1" applyBorder="1" applyAlignment="1" applyProtection="1">
      <alignment vertical="center" wrapText="1"/>
      <protection/>
    </xf>
    <xf numFmtId="0" fontId="15" fillId="23" borderId="78" xfId="164" applyNumberFormat="1" applyBorder="1" applyAlignment="1" applyProtection="1">
      <alignment vertical="center" wrapText="1"/>
      <protection/>
    </xf>
    <xf numFmtId="1" fontId="43" fillId="23" borderId="79" xfId="164" applyNumberFormat="1" applyFont="1" applyBorder="1" applyAlignment="1" applyProtection="1">
      <alignment horizontal="left" vertical="center" wrapText="1"/>
      <protection/>
    </xf>
    <xf numFmtId="1" fontId="43" fillId="23" borderId="80" xfId="164" applyNumberFormat="1" applyFont="1" applyBorder="1" applyAlignment="1" applyProtection="1">
      <alignment horizontal="left" vertical="center" wrapText="1"/>
      <protection/>
    </xf>
    <xf numFmtId="1" fontId="43" fillId="23" borderId="81" xfId="164" applyNumberFormat="1" applyFont="1" applyBorder="1" applyAlignment="1" applyProtection="1">
      <alignment horizontal="left" vertical="center" wrapText="1"/>
      <protection/>
    </xf>
    <xf numFmtId="1" fontId="43" fillId="23" borderId="73" xfId="164" applyNumberFormat="1" applyFont="1" applyBorder="1" applyAlignment="1" applyProtection="1">
      <alignment horizontal="left" vertical="center" wrapText="1"/>
      <protection/>
    </xf>
    <xf numFmtId="1" fontId="43" fillId="23" borderId="82" xfId="164" applyNumberFormat="1" applyFont="1" applyBorder="1" applyAlignment="1" applyProtection="1">
      <alignment horizontal="left" vertical="center" wrapText="1"/>
      <protection/>
    </xf>
    <xf numFmtId="1" fontId="43" fillId="23" borderId="83" xfId="164" applyNumberFormat="1" applyFont="1" applyBorder="1" applyAlignment="1" applyProtection="1">
      <alignment horizontal="left" vertical="center" wrapText="1"/>
      <protection/>
    </xf>
    <xf numFmtId="1" fontId="43" fillId="27" borderId="79" xfId="164" applyNumberFormat="1" applyFont="1" applyFill="1" applyBorder="1" applyAlignment="1" applyProtection="1">
      <alignment horizontal="left" vertical="center" wrapText="1"/>
      <protection/>
    </xf>
    <xf numFmtId="0" fontId="15" fillId="27" borderId="80" xfId="164" applyNumberFormat="1" applyFill="1" applyBorder="1" applyAlignment="1" applyProtection="1">
      <alignment vertical="center" wrapText="1"/>
      <protection/>
    </xf>
    <xf numFmtId="0" fontId="15" fillId="27" borderId="81" xfId="164" applyNumberFormat="1" applyFill="1" applyBorder="1" applyAlignment="1" applyProtection="1">
      <alignment vertical="center" wrapText="1"/>
      <protection/>
    </xf>
    <xf numFmtId="1" fontId="43" fillId="27" borderId="73" xfId="164" applyNumberFormat="1" applyFont="1" applyFill="1" applyBorder="1" applyAlignment="1" applyProtection="1">
      <alignment horizontal="left" vertical="top" wrapText="1"/>
      <protection/>
    </xf>
    <xf numFmtId="0" fontId="15" fillId="27" borderId="82" xfId="164" applyNumberFormat="1" applyFill="1" applyBorder="1" applyAlignment="1" applyProtection="1">
      <alignment vertical="top" wrapText="1"/>
      <protection/>
    </xf>
    <xf numFmtId="0" fontId="15" fillId="27" borderId="83" xfId="164" applyNumberFormat="1" applyFill="1" applyBorder="1" applyAlignment="1" applyProtection="1">
      <alignment vertical="top" wrapText="1"/>
      <protection/>
    </xf>
    <xf numFmtId="1" fontId="43" fillId="23" borderId="34" xfId="164" applyNumberFormat="1" applyFont="1" applyBorder="1" applyAlignment="1" applyProtection="1">
      <alignment horizontal="left" vertical="center" wrapText="1"/>
      <protection/>
    </xf>
    <xf numFmtId="0" fontId="15" fillId="23" borderId="84" xfId="164" applyNumberFormat="1" applyBorder="1" applyAlignment="1" applyProtection="1">
      <alignment vertical="center" wrapText="1"/>
      <protection/>
    </xf>
    <xf numFmtId="0" fontId="15" fillId="23" borderId="85" xfId="164" applyNumberFormat="1" applyBorder="1" applyAlignment="1" applyProtection="1">
      <alignment vertical="center" wrapText="1"/>
      <protection/>
    </xf>
  </cellXfs>
  <cellStyles count="1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3" xfId="164"/>
    <cellStyle name="Normal 4" xfId="165"/>
    <cellStyle name="Normal 5" xfId="166"/>
    <cellStyle name="Normal 5 2" xfId="167"/>
    <cellStyle name="Normal 6" xfId="168"/>
    <cellStyle name="Normal_Surface Works Pay Items" xfId="169"/>
    <cellStyle name="Note" xfId="170"/>
    <cellStyle name="Note 2" xfId="171"/>
    <cellStyle name="Null" xfId="172"/>
    <cellStyle name="Null 2" xfId="173"/>
    <cellStyle name="Null 2 2" xfId="174"/>
    <cellStyle name="Output" xfId="175"/>
    <cellStyle name="Output 2" xfId="176"/>
    <cellStyle name="Percent" xfId="177"/>
    <cellStyle name="Regular" xfId="178"/>
    <cellStyle name="Regular 2" xfId="179"/>
    <cellStyle name="Regular 2 2" xfId="180"/>
    <cellStyle name="Title" xfId="181"/>
    <cellStyle name="Title 2" xfId="182"/>
    <cellStyle name="TitleA" xfId="183"/>
    <cellStyle name="TitleA 2" xfId="184"/>
    <cellStyle name="TitleA 2 2" xfId="185"/>
    <cellStyle name="TitleC" xfId="186"/>
    <cellStyle name="TitleC 2" xfId="187"/>
    <cellStyle name="TitleC 2 2" xfId="188"/>
    <cellStyle name="TitleE8" xfId="189"/>
    <cellStyle name="TitleE8 2" xfId="190"/>
    <cellStyle name="TitleE8 2 2" xfId="191"/>
    <cellStyle name="TitleE8x" xfId="192"/>
    <cellStyle name="TitleE8x 2" xfId="193"/>
    <cellStyle name="TitleE8x 2 2" xfId="194"/>
    <cellStyle name="TitleF" xfId="195"/>
    <cellStyle name="TitleF 2" xfId="196"/>
    <cellStyle name="TitleF 2 2" xfId="197"/>
    <cellStyle name="TitleT" xfId="198"/>
    <cellStyle name="TitleT 2" xfId="199"/>
    <cellStyle name="TitleT 2 2" xfId="200"/>
    <cellStyle name="TitleYC89" xfId="201"/>
    <cellStyle name="TitleYC89 2" xfId="202"/>
    <cellStyle name="TitleYC89 2 2" xfId="203"/>
    <cellStyle name="TitleZ" xfId="204"/>
    <cellStyle name="TitleZ 2" xfId="205"/>
    <cellStyle name="TitleZ 2 2" xfId="206"/>
    <cellStyle name="Total" xfId="207"/>
    <cellStyle name="Total 2" xfId="208"/>
    <cellStyle name="Warning Text" xfId="209"/>
    <cellStyle name="Warning Text 2" xfId="210"/>
  </cellStyles>
  <dxfs count="4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1"/>
  <sheetViews>
    <sheetView showZeros="0" tabSelected="1" showOutlineSymbols="0" view="pageBreakPreview" zoomScale="75" zoomScaleNormal="75" zoomScaleSheetLayoutView="75" workbookViewId="0" topLeftCell="B1">
      <selection activeCell="G18" sqref="G18"/>
    </sheetView>
  </sheetViews>
  <sheetFormatPr defaultColWidth="9.140625" defaultRowHeight="12.75"/>
  <cols>
    <col min="1" max="1" width="11.421875" style="174" hidden="1" customWidth="1"/>
    <col min="2" max="2" width="11.28125" style="21" customWidth="1"/>
    <col min="3" max="3" width="47.28125" style="13" customWidth="1"/>
    <col min="4" max="4" width="16.421875" style="15" customWidth="1"/>
    <col min="5" max="5" width="8.7109375" style="13" customWidth="1"/>
    <col min="6" max="6" width="15.140625" style="13" customWidth="1"/>
    <col min="7" max="7" width="15.140625" style="174" customWidth="1"/>
    <col min="8" max="8" width="21.57421875" style="174" customWidth="1"/>
    <col min="9" max="9" width="16.421875" style="13" hidden="1" customWidth="1"/>
    <col min="10" max="10" width="43.140625" style="14" hidden="1" customWidth="1"/>
    <col min="11" max="11" width="53.8515625" style="13" hidden="1" customWidth="1"/>
    <col min="12" max="14" width="11.28125" style="15" hidden="1" customWidth="1"/>
    <col min="15" max="15" width="11.28125" style="15" customWidth="1"/>
    <col min="16" max="16384" width="9.140625" style="13" customWidth="1"/>
  </cols>
  <sheetData>
    <row r="1" spans="1:8" ht="15.75">
      <c r="A1" s="9"/>
      <c r="B1" s="10"/>
      <c r="C1" s="11"/>
      <c r="D1" s="12" t="s">
        <v>299</v>
      </c>
      <c r="E1" s="11"/>
      <c r="F1" s="11"/>
      <c r="G1" s="9"/>
      <c r="H1" s="11"/>
    </row>
    <row r="2" spans="1:8" ht="15">
      <c r="A2" s="16"/>
      <c r="B2" s="17"/>
      <c r="C2" s="18"/>
      <c r="D2" s="19" t="s">
        <v>300</v>
      </c>
      <c r="E2" s="18"/>
      <c r="F2" s="18"/>
      <c r="G2" s="16"/>
      <c r="H2" s="18"/>
    </row>
    <row r="3" spans="1:8" ht="15">
      <c r="A3" s="20"/>
      <c r="B3" s="21" t="s">
        <v>301</v>
      </c>
      <c r="C3" s="22"/>
      <c r="D3" s="22"/>
      <c r="E3" s="22"/>
      <c r="F3" s="22"/>
      <c r="G3" s="23"/>
      <c r="H3" s="24"/>
    </row>
    <row r="4" spans="1:14" ht="30">
      <c r="A4" s="25" t="s">
        <v>105</v>
      </c>
      <c r="B4" s="27" t="s">
        <v>78</v>
      </c>
      <c r="C4" s="26" t="s">
        <v>79</v>
      </c>
      <c r="D4" s="27" t="s">
        <v>302</v>
      </c>
      <c r="E4" s="28" t="s">
        <v>80</v>
      </c>
      <c r="F4" s="28" t="s">
        <v>303</v>
      </c>
      <c r="G4" s="29" t="s">
        <v>76</v>
      </c>
      <c r="H4" s="28" t="s">
        <v>81</v>
      </c>
      <c r="I4" s="1" t="s">
        <v>211</v>
      </c>
      <c r="J4" s="6" t="s">
        <v>223</v>
      </c>
      <c r="K4" s="7" t="s">
        <v>212</v>
      </c>
      <c r="L4" s="1" t="s">
        <v>213</v>
      </c>
      <c r="M4" s="8" t="s">
        <v>214</v>
      </c>
      <c r="N4" s="1" t="s">
        <v>215</v>
      </c>
    </row>
    <row r="5" spans="1:14" ht="15.75" thickBot="1">
      <c r="A5" s="30"/>
      <c r="B5" s="31"/>
      <c r="C5" s="32"/>
      <c r="D5" s="33" t="s">
        <v>304</v>
      </c>
      <c r="E5" s="34"/>
      <c r="F5" s="35" t="s">
        <v>305</v>
      </c>
      <c r="G5" s="36"/>
      <c r="H5" s="37"/>
      <c r="I5" s="5" t="str">
        <f aca="true" ca="1" t="shared" si="0" ref="I5:I70">IF(CELL("protect",$G5)=1,"LOCKED","")</f>
        <v>LOCKED</v>
      </c>
      <c r="J5" s="2" t="str">
        <f>CLEAN(CONCATENATE(TRIM($A5),TRIM($C5),IF(LEFT($D5)&lt;&gt;"E",TRIM($D5),),TRIM($E5)))</f>
        <v>REF.</v>
      </c>
      <c r="K5" s="3" t="e">
        <f>MATCH(J5,#REF!,0)</f>
        <v>#REF!</v>
      </c>
      <c r="L5" s="4" t="str">
        <f aca="true" ca="1" t="shared" si="1" ref="L5:L70">CELL("format",$F5)</f>
        <v>G</v>
      </c>
      <c r="M5" s="4" t="str">
        <f aca="true" ca="1" t="shared" si="2" ref="M5:M70">CELL("format",$G5)</f>
        <v>C2</v>
      </c>
      <c r="N5" s="4" t="str">
        <f aca="true" ca="1" t="shared" si="3" ref="N5:N70">CELL("format",$H5)</f>
        <v>G</v>
      </c>
    </row>
    <row r="6" spans="1:15" s="42" customFormat="1" ht="30" customHeight="1" thickBot="1" thickTop="1">
      <c r="A6" s="38"/>
      <c r="B6" s="39" t="s">
        <v>206</v>
      </c>
      <c r="C6" s="322" t="s">
        <v>306</v>
      </c>
      <c r="D6" s="323"/>
      <c r="E6" s="323"/>
      <c r="F6" s="324"/>
      <c r="G6" s="40"/>
      <c r="H6" s="41" t="s">
        <v>77</v>
      </c>
      <c r="I6" s="5" t="str">
        <f ca="1" t="shared" si="0"/>
        <v>LOCKED</v>
      </c>
      <c r="J6" s="2" t="str">
        <f aca="true" t="shared" si="4" ref="J6:J69">CLEAN(CONCATENATE(TRIM($A6),TRIM($C6),IF(LEFT($D6)&lt;&gt;"E",TRIM($D6),),TRIM($E6)))</f>
        <v>Academy - Renfrew Ave. to Campbell Ave. Mill and Fill</v>
      </c>
      <c r="K6" s="3" t="e">
        <f>MATCH(J6,#REF!,0)</f>
        <v>#REF!</v>
      </c>
      <c r="L6" s="4" t="str">
        <f ca="1" t="shared" si="1"/>
        <v>G</v>
      </c>
      <c r="M6" s="4" t="str">
        <f ca="1" t="shared" si="2"/>
        <v>C2</v>
      </c>
      <c r="N6" s="4" t="str">
        <f ca="1" t="shared" si="3"/>
        <v>C2</v>
      </c>
      <c r="O6" s="19"/>
    </row>
    <row r="7" spans="1:15" s="49" customFormat="1" ht="36" customHeight="1" thickTop="1">
      <c r="A7" s="43"/>
      <c r="B7" s="44"/>
      <c r="C7" s="45" t="s">
        <v>99</v>
      </c>
      <c r="D7" s="46"/>
      <c r="E7" s="46"/>
      <c r="F7" s="240"/>
      <c r="G7" s="47"/>
      <c r="H7" s="48"/>
      <c r="I7" s="5" t="str">
        <f ca="1" t="shared" si="0"/>
        <v>LOCKED</v>
      </c>
      <c r="J7" s="2" t="str">
        <f t="shared" si="4"/>
        <v>EARTH AND BASE WORKS</v>
      </c>
      <c r="K7" s="3" t="e">
        <f>MATCH(J7,#REF!,0)</f>
        <v>#REF!</v>
      </c>
      <c r="L7" s="4" t="str">
        <f ca="1" t="shared" si="1"/>
        <v>G</v>
      </c>
      <c r="M7" s="4" t="str">
        <f ca="1" t="shared" si="2"/>
        <v>G</v>
      </c>
      <c r="N7" s="4" t="str">
        <f ca="1" t="shared" si="3"/>
        <v>F2</v>
      </c>
      <c r="O7" s="50"/>
    </row>
    <row r="8" spans="1:15" s="57" customFormat="1" ht="30" customHeight="1">
      <c r="A8" s="51" t="s">
        <v>167</v>
      </c>
      <c r="B8" s="52" t="s">
        <v>100</v>
      </c>
      <c r="C8" s="53" t="s">
        <v>36</v>
      </c>
      <c r="D8" s="54" t="s">
        <v>294</v>
      </c>
      <c r="E8" s="55" t="s">
        <v>83</v>
      </c>
      <c r="F8" s="241">
        <v>10</v>
      </c>
      <c r="G8" s="269"/>
      <c r="H8" s="56">
        <f>ROUND(G8*F8,2)</f>
        <v>0</v>
      </c>
      <c r="I8" s="5">
        <f ca="1" t="shared" si="0"/>
      </c>
      <c r="J8" s="2" t="str">
        <f t="shared" si="4"/>
        <v>A003ExcavationCW 3110-R19m³</v>
      </c>
      <c r="K8" s="3" t="e">
        <f>MATCH(J8,#REF!,0)</f>
        <v>#REF!</v>
      </c>
      <c r="L8" s="4" t="str">
        <f ca="1" t="shared" si="1"/>
        <v>G</v>
      </c>
      <c r="M8" s="4" t="str">
        <f ca="1" t="shared" si="2"/>
        <v>C2</v>
      </c>
      <c r="N8" s="4" t="str">
        <f ca="1" t="shared" si="3"/>
        <v>C2</v>
      </c>
      <c r="O8" s="50"/>
    </row>
    <row r="9" spans="1:15" s="57" customFormat="1" ht="30" customHeight="1">
      <c r="A9" s="51" t="s">
        <v>118</v>
      </c>
      <c r="B9" s="52" t="s">
        <v>88</v>
      </c>
      <c r="C9" s="53" t="s">
        <v>28</v>
      </c>
      <c r="D9" s="54" t="s">
        <v>294</v>
      </c>
      <c r="E9" s="55" t="s">
        <v>82</v>
      </c>
      <c r="F9" s="241">
        <v>30</v>
      </c>
      <c r="G9" s="269"/>
      <c r="H9" s="56">
        <f>ROUND(G9*F9,2)</f>
        <v>0</v>
      </c>
      <c r="I9" s="5">
        <f ca="1" t="shared" si="0"/>
      </c>
      <c r="J9" s="2" t="str">
        <f t="shared" si="4"/>
        <v>A004Sub-Grade CompactionCW 3110-R19m²</v>
      </c>
      <c r="K9" s="3" t="e">
        <f>MATCH(J9,#REF!,0)</f>
        <v>#REF!</v>
      </c>
      <c r="L9" s="4" t="str">
        <f ca="1" t="shared" si="1"/>
        <v>G</v>
      </c>
      <c r="M9" s="4" t="str">
        <f ca="1" t="shared" si="2"/>
        <v>C2</v>
      </c>
      <c r="N9" s="4" t="str">
        <f ca="1" t="shared" si="3"/>
        <v>C2</v>
      </c>
      <c r="O9" s="50"/>
    </row>
    <row r="10" spans="1:15" s="49" customFormat="1" ht="30" customHeight="1">
      <c r="A10" s="51" t="s">
        <v>119</v>
      </c>
      <c r="B10" s="52" t="s">
        <v>33</v>
      </c>
      <c r="C10" s="53" t="s">
        <v>38</v>
      </c>
      <c r="D10" s="54" t="s">
        <v>294</v>
      </c>
      <c r="E10" s="55"/>
      <c r="F10" s="242"/>
      <c r="G10" s="124"/>
      <c r="H10" s="56"/>
      <c r="I10" s="5" t="str">
        <f ca="1" t="shared" si="0"/>
        <v>LOCKED</v>
      </c>
      <c r="J10" s="2" t="str">
        <f t="shared" si="4"/>
        <v>A007Crushed Sub-base MaterialCW 3110-R19</v>
      </c>
      <c r="K10" s="3" t="e">
        <f>MATCH(J10,#REF!,0)</f>
        <v>#REF!</v>
      </c>
      <c r="L10" s="4" t="str">
        <f ca="1" t="shared" si="1"/>
        <v>G</v>
      </c>
      <c r="M10" s="4" t="str">
        <f ca="1" t="shared" si="2"/>
        <v>C2</v>
      </c>
      <c r="N10" s="4" t="str">
        <f ca="1" t="shared" si="3"/>
        <v>C2</v>
      </c>
      <c r="O10" s="50"/>
    </row>
    <row r="11" spans="1:15" s="49" customFormat="1" ht="30" customHeight="1">
      <c r="A11" s="51" t="s">
        <v>287</v>
      </c>
      <c r="B11" s="58" t="s">
        <v>143</v>
      </c>
      <c r="C11" s="53" t="s">
        <v>285</v>
      </c>
      <c r="D11" s="54"/>
      <c r="E11" s="55" t="s">
        <v>84</v>
      </c>
      <c r="F11" s="242">
        <v>17</v>
      </c>
      <c r="G11" s="269"/>
      <c r="H11" s="56">
        <f>ROUND(G11*F11,2)</f>
        <v>0</v>
      </c>
      <c r="I11" s="5">
        <f ca="1" t="shared" si="0"/>
      </c>
      <c r="J11" s="2" t="str">
        <f t="shared" si="4"/>
        <v>A007A50 mmtonne</v>
      </c>
      <c r="K11" s="3" t="e">
        <f>MATCH(J11,#REF!,0)</f>
        <v>#REF!</v>
      </c>
      <c r="L11" s="4" t="str">
        <f ca="1" t="shared" si="1"/>
        <v>G</v>
      </c>
      <c r="M11" s="4" t="str">
        <f ca="1" t="shared" si="2"/>
        <v>C2</v>
      </c>
      <c r="N11" s="4" t="str">
        <f ca="1" t="shared" si="3"/>
        <v>C2</v>
      </c>
      <c r="O11" s="50"/>
    </row>
    <row r="12" spans="1:15" s="49" customFormat="1" ht="36.75" customHeight="1">
      <c r="A12" s="51" t="s">
        <v>120</v>
      </c>
      <c r="B12" s="52" t="s">
        <v>34</v>
      </c>
      <c r="C12" s="53" t="s">
        <v>135</v>
      </c>
      <c r="D12" s="54" t="s">
        <v>294</v>
      </c>
      <c r="E12" s="55" t="s">
        <v>83</v>
      </c>
      <c r="F12" s="242">
        <v>3</v>
      </c>
      <c r="G12" s="269"/>
      <c r="H12" s="56">
        <f>ROUND(G12*F12,2)</f>
        <v>0</v>
      </c>
      <c r="I12" s="5">
        <f ca="1" t="shared" si="0"/>
      </c>
      <c r="J12" s="2" t="str">
        <f t="shared" si="4"/>
        <v>A010Supplying and Placing Base Course MaterialCW 3110-R19m³</v>
      </c>
      <c r="K12" s="3" t="e">
        <f>MATCH(J12,#REF!,0)</f>
        <v>#REF!</v>
      </c>
      <c r="L12" s="4" t="str">
        <f ca="1" t="shared" si="1"/>
        <v>G</v>
      </c>
      <c r="M12" s="4" t="str">
        <f ca="1" t="shared" si="2"/>
        <v>C2</v>
      </c>
      <c r="N12" s="4" t="str">
        <f ca="1" t="shared" si="3"/>
        <v>C2</v>
      </c>
      <c r="O12" s="50"/>
    </row>
    <row r="13" spans="1:15" s="49" customFormat="1" ht="30" customHeight="1">
      <c r="A13" s="51" t="s">
        <v>121</v>
      </c>
      <c r="B13" s="52" t="s">
        <v>50</v>
      </c>
      <c r="C13" s="53" t="s">
        <v>43</v>
      </c>
      <c r="D13" s="54" t="s">
        <v>294</v>
      </c>
      <c r="E13" s="55" t="s">
        <v>82</v>
      </c>
      <c r="F13" s="242">
        <v>25</v>
      </c>
      <c r="G13" s="269"/>
      <c r="H13" s="56">
        <f>ROUND(G13*F13,2)</f>
        <v>0</v>
      </c>
      <c r="I13" s="5">
        <f ca="1" t="shared" si="0"/>
      </c>
      <c r="J13" s="2" t="str">
        <f t="shared" si="4"/>
        <v>A012Grading of BoulevardsCW 3110-R19m²</v>
      </c>
      <c r="K13" s="3" t="e">
        <f>MATCH(J13,#REF!,0)</f>
        <v>#REF!</v>
      </c>
      <c r="L13" s="4" t="str">
        <f ca="1" t="shared" si="1"/>
        <v>G</v>
      </c>
      <c r="M13" s="4" t="str">
        <f ca="1" t="shared" si="2"/>
        <v>C2</v>
      </c>
      <c r="N13" s="4" t="str">
        <f ca="1" t="shared" si="3"/>
        <v>C2</v>
      </c>
      <c r="O13" s="50"/>
    </row>
    <row r="14" spans="1:15" ht="46.5" customHeight="1">
      <c r="A14" s="59"/>
      <c r="B14" s="60"/>
      <c r="C14" s="61" t="s">
        <v>307</v>
      </c>
      <c r="D14" s="62"/>
      <c r="E14" s="63"/>
      <c r="F14" s="113"/>
      <c r="G14" s="270"/>
      <c r="H14" s="65"/>
      <c r="I14" s="5" t="str">
        <f ca="1" t="shared" si="0"/>
        <v>LOCKED</v>
      </c>
      <c r="J14" s="2" t="str">
        <f t="shared" si="4"/>
        <v>ROADWORKS - RENEWALS</v>
      </c>
      <c r="K14" s="3" t="e">
        <f>MATCH(J14,#REF!,0)</f>
        <v>#REF!</v>
      </c>
      <c r="L14" s="4" t="str">
        <f ca="1" t="shared" si="1"/>
        <v>G</v>
      </c>
      <c r="M14" s="4" t="str">
        <f ca="1" t="shared" si="2"/>
        <v>C2</v>
      </c>
      <c r="N14" s="4" t="str">
        <f ca="1" t="shared" si="3"/>
        <v>C2</v>
      </c>
      <c r="O14" s="50"/>
    </row>
    <row r="15" spans="1:15" ht="30" customHeight="1">
      <c r="A15" s="66" t="s">
        <v>153</v>
      </c>
      <c r="B15" s="67" t="s">
        <v>37</v>
      </c>
      <c r="C15" s="68" t="s">
        <v>133</v>
      </c>
      <c r="D15" s="62" t="s">
        <v>294</v>
      </c>
      <c r="E15" s="63"/>
      <c r="F15" s="113"/>
      <c r="G15" s="270"/>
      <c r="H15" s="65"/>
      <c r="I15" s="5" t="str">
        <f ca="1" t="shared" si="0"/>
        <v>LOCKED</v>
      </c>
      <c r="J15" s="2" t="str">
        <f t="shared" si="4"/>
        <v>B001Pavement RemovalCW 3110-R19</v>
      </c>
      <c r="K15" s="3" t="e">
        <f>MATCH(J15,#REF!,0)</f>
        <v>#REF!</v>
      </c>
      <c r="L15" s="4" t="str">
        <f ca="1" t="shared" si="1"/>
        <v>G</v>
      </c>
      <c r="M15" s="4" t="str">
        <f ca="1" t="shared" si="2"/>
        <v>C2</v>
      </c>
      <c r="N15" s="4" t="str">
        <f ca="1" t="shared" si="3"/>
        <v>C2</v>
      </c>
      <c r="O15" s="50"/>
    </row>
    <row r="16" spans="1:15" s="57" customFormat="1" ht="30" customHeight="1">
      <c r="A16" s="69" t="s">
        <v>168</v>
      </c>
      <c r="B16" s="58" t="s">
        <v>143</v>
      </c>
      <c r="C16" s="53" t="s">
        <v>134</v>
      </c>
      <c r="D16" s="70"/>
      <c r="E16" s="55" t="s">
        <v>82</v>
      </c>
      <c r="F16" s="241">
        <v>650</v>
      </c>
      <c r="G16" s="271"/>
      <c r="H16" s="56">
        <f>ROUND(G16*F16,2)</f>
        <v>0</v>
      </c>
      <c r="I16" s="5">
        <f ca="1" t="shared" si="0"/>
      </c>
      <c r="J16" s="2" t="str">
        <f t="shared" si="4"/>
        <v>B002Concrete Pavementm²</v>
      </c>
      <c r="K16" s="3" t="e">
        <f>MATCH(J16,#REF!,0)</f>
        <v>#REF!</v>
      </c>
      <c r="L16" s="4" t="str">
        <f ca="1" t="shared" si="1"/>
        <v>G</v>
      </c>
      <c r="M16" s="4" t="str">
        <f ca="1" t="shared" si="2"/>
        <v>C2</v>
      </c>
      <c r="N16" s="4" t="str">
        <f ca="1" t="shared" si="3"/>
        <v>C2</v>
      </c>
      <c r="O16" s="50"/>
    </row>
    <row r="17" spans="1:15" s="57" customFormat="1" ht="30" customHeight="1">
      <c r="A17" s="71" t="s">
        <v>248</v>
      </c>
      <c r="B17" s="72" t="s">
        <v>35</v>
      </c>
      <c r="C17" s="73" t="s">
        <v>173</v>
      </c>
      <c r="D17" s="74" t="s">
        <v>291</v>
      </c>
      <c r="E17" s="75"/>
      <c r="F17" s="243"/>
      <c r="G17" s="272"/>
      <c r="H17" s="76"/>
      <c r="I17" s="5" t="str">
        <f ca="1" t="shared" si="0"/>
        <v>LOCKED</v>
      </c>
      <c r="J17" s="2" t="str">
        <f t="shared" si="4"/>
        <v>B047-24Partial Slab Patches - Early Opening (24 hour)CW 3230-R8</v>
      </c>
      <c r="K17" s="3" t="e">
        <f>MATCH(J17,#REF!,0)</f>
        <v>#REF!</v>
      </c>
      <c r="L17" s="4" t="str">
        <f ca="1" t="shared" si="1"/>
        <v>G</v>
      </c>
      <c r="M17" s="4" t="str">
        <f ca="1" t="shared" si="2"/>
        <v>G</v>
      </c>
      <c r="N17" s="4" t="str">
        <f ca="1" t="shared" si="3"/>
        <v>C2</v>
      </c>
      <c r="O17" s="50"/>
    </row>
    <row r="18" spans="1:15" s="57" customFormat="1" ht="30" customHeight="1">
      <c r="A18" s="71" t="s">
        <v>250</v>
      </c>
      <c r="B18" s="77" t="s">
        <v>143</v>
      </c>
      <c r="C18" s="73" t="s">
        <v>94</v>
      </c>
      <c r="D18" s="74" t="s">
        <v>77</v>
      </c>
      <c r="E18" s="75" t="s">
        <v>82</v>
      </c>
      <c r="F18" s="243">
        <v>3</v>
      </c>
      <c r="G18" s="273"/>
      <c r="H18" s="76">
        <f>ROUND(G18*F18,2)</f>
        <v>0</v>
      </c>
      <c r="I18" s="5">
        <f ca="1" t="shared" si="0"/>
      </c>
      <c r="J18" s="2" t="str">
        <f t="shared" si="4"/>
        <v>B057-24200 mm Concrete Pavement (Type B)m²</v>
      </c>
      <c r="K18" s="3" t="e">
        <f>MATCH(J18,#REF!,0)</f>
        <v>#REF!</v>
      </c>
      <c r="L18" s="4" t="str">
        <f ca="1" t="shared" si="1"/>
        <v>G</v>
      </c>
      <c r="M18" s="4" t="str">
        <f ca="1" t="shared" si="2"/>
        <v>C2</v>
      </c>
      <c r="N18" s="4" t="str">
        <f ca="1" t="shared" si="3"/>
        <v>C2</v>
      </c>
      <c r="O18" s="50"/>
    </row>
    <row r="19" spans="1:15" s="57" customFormat="1" ht="30" customHeight="1">
      <c r="A19" s="78" t="s">
        <v>252</v>
      </c>
      <c r="B19" s="79" t="s">
        <v>308</v>
      </c>
      <c r="C19" s="80" t="s">
        <v>192</v>
      </c>
      <c r="D19" s="81" t="s">
        <v>291</v>
      </c>
      <c r="E19" s="82"/>
      <c r="F19" s="244"/>
      <c r="G19" s="274"/>
      <c r="H19" s="83"/>
      <c r="I19" s="5" t="str">
        <f ca="1" t="shared" si="0"/>
        <v>LOCKED</v>
      </c>
      <c r="J19" s="2" t="str">
        <f t="shared" si="4"/>
        <v>B064-72Slab Replacement - Early Opening (72 hour)CW 3230-R8</v>
      </c>
      <c r="K19" s="3" t="e">
        <f>MATCH(J19,#REF!,0)</f>
        <v>#REF!</v>
      </c>
      <c r="L19" s="4" t="str">
        <f ca="1" t="shared" si="1"/>
        <v>G</v>
      </c>
      <c r="M19" s="4" t="str">
        <f ca="1" t="shared" si="2"/>
        <v>G</v>
      </c>
      <c r="N19" s="4" t="str">
        <f ca="1" t="shared" si="3"/>
        <v>C2</v>
      </c>
      <c r="O19" s="50"/>
    </row>
    <row r="20" spans="1:15" s="57" customFormat="1" ht="30" customHeight="1">
      <c r="A20" s="78" t="s">
        <v>253</v>
      </c>
      <c r="B20" s="84" t="s">
        <v>143</v>
      </c>
      <c r="C20" s="80" t="s">
        <v>97</v>
      </c>
      <c r="D20" s="81" t="s">
        <v>77</v>
      </c>
      <c r="E20" s="82" t="s">
        <v>82</v>
      </c>
      <c r="F20" s="244">
        <v>85</v>
      </c>
      <c r="G20" s="275"/>
      <c r="H20" s="83">
        <f>ROUND(G20*F20,2)</f>
        <v>0</v>
      </c>
      <c r="I20" s="5">
        <f ca="1" t="shared" si="0"/>
      </c>
      <c r="J20" s="2" t="str">
        <f t="shared" si="4"/>
        <v>B071-72200 mm Concrete Pavement (Reinforced)m²</v>
      </c>
      <c r="K20" s="3" t="e">
        <f>MATCH(J20,#REF!,0)</f>
        <v>#REF!</v>
      </c>
      <c r="L20" s="4" t="str">
        <f ca="1" t="shared" si="1"/>
        <v>G</v>
      </c>
      <c r="M20" s="4" t="str">
        <f ca="1" t="shared" si="2"/>
        <v>C2</v>
      </c>
      <c r="N20" s="4" t="str">
        <f ca="1" t="shared" si="3"/>
        <v>C2</v>
      </c>
      <c r="O20" s="50"/>
    </row>
    <row r="21" spans="1:15" s="57" customFormat="1" ht="45.75" customHeight="1">
      <c r="A21" s="71" t="s">
        <v>254</v>
      </c>
      <c r="B21" s="85" t="s">
        <v>39</v>
      </c>
      <c r="C21" s="73" t="s">
        <v>174</v>
      </c>
      <c r="D21" s="74" t="s">
        <v>291</v>
      </c>
      <c r="E21" s="75"/>
      <c r="F21" s="243"/>
      <c r="G21" s="272"/>
      <c r="H21" s="76"/>
      <c r="I21" s="5" t="str">
        <f ca="1" t="shared" si="0"/>
        <v>LOCKED</v>
      </c>
      <c r="J21" s="2" t="str">
        <f t="shared" si="4"/>
        <v>B077-72Partial Slab Patches - Early Opening (72 hour)CW 3230-R8</v>
      </c>
      <c r="K21" s="3" t="e">
        <f>MATCH(J21,#REF!,0)</f>
        <v>#REF!</v>
      </c>
      <c r="L21" s="4" t="str">
        <f ca="1" t="shared" si="1"/>
        <v>G</v>
      </c>
      <c r="M21" s="4" t="str">
        <f ca="1" t="shared" si="2"/>
        <v>G</v>
      </c>
      <c r="N21" s="4" t="str">
        <f ca="1" t="shared" si="3"/>
        <v>C2</v>
      </c>
      <c r="O21" s="50"/>
    </row>
    <row r="22" spans="1:15" s="57" customFormat="1" ht="30" customHeight="1">
      <c r="A22" s="78" t="s">
        <v>255</v>
      </c>
      <c r="B22" s="84" t="s">
        <v>143</v>
      </c>
      <c r="C22" s="80" t="s">
        <v>93</v>
      </c>
      <c r="D22" s="81"/>
      <c r="E22" s="82" t="s">
        <v>82</v>
      </c>
      <c r="F22" s="244">
        <v>10</v>
      </c>
      <c r="G22" s="275"/>
      <c r="H22" s="83">
        <f>ROUND(G22*F22,2)</f>
        <v>0</v>
      </c>
      <c r="I22" s="5">
        <f ca="1" t="shared" si="0"/>
      </c>
      <c r="J22" s="2" t="str">
        <f t="shared" si="4"/>
        <v>B086-72200 mm Concrete Pavement (Type A)m²</v>
      </c>
      <c r="K22" s="3" t="e">
        <f>MATCH(J22,#REF!,0)</f>
        <v>#REF!</v>
      </c>
      <c r="L22" s="4" t="str">
        <f ca="1" t="shared" si="1"/>
        <v>G</v>
      </c>
      <c r="M22" s="4" t="str">
        <f ca="1" t="shared" si="2"/>
        <v>C2</v>
      </c>
      <c r="N22" s="4" t="str">
        <f ca="1" t="shared" si="3"/>
        <v>C2</v>
      </c>
      <c r="O22" s="50"/>
    </row>
    <row r="23" spans="1:15" s="57" customFormat="1" ht="30" customHeight="1">
      <c r="A23" s="78" t="s">
        <v>256</v>
      </c>
      <c r="B23" s="84" t="s">
        <v>144</v>
      </c>
      <c r="C23" s="80" t="s">
        <v>94</v>
      </c>
      <c r="D23" s="81"/>
      <c r="E23" s="82" t="s">
        <v>82</v>
      </c>
      <c r="F23" s="244">
        <v>10</v>
      </c>
      <c r="G23" s="275"/>
      <c r="H23" s="83">
        <f>ROUND(G23*F23,2)</f>
        <v>0</v>
      </c>
      <c r="I23" s="5">
        <f ca="1" t="shared" si="0"/>
      </c>
      <c r="J23" s="2" t="str">
        <f t="shared" si="4"/>
        <v>B087-72200 mm Concrete Pavement (Type B)m²</v>
      </c>
      <c r="K23" s="3" t="e">
        <f>MATCH(J23,#REF!,0)</f>
        <v>#REF!</v>
      </c>
      <c r="L23" s="4" t="str">
        <f ca="1" t="shared" si="1"/>
        <v>G</v>
      </c>
      <c r="M23" s="4" t="str">
        <f ca="1" t="shared" si="2"/>
        <v>C2</v>
      </c>
      <c r="N23" s="4" t="str">
        <f ca="1" t="shared" si="3"/>
        <v>C2</v>
      </c>
      <c r="O23" s="50"/>
    </row>
    <row r="24" spans="1:15" s="57" customFormat="1" ht="30" customHeight="1">
      <c r="A24" s="69" t="s">
        <v>124</v>
      </c>
      <c r="B24" s="52" t="s">
        <v>40</v>
      </c>
      <c r="C24" s="53" t="s">
        <v>66</v>
      </c>
      <c r="D24" s="70" t="s">
        <v>291</v>
      </c>
      <c r="E24" s="55"/>
      <c r="F24" s="241"/>
      <c r="G24" s="276"/>
      <c r="H24" s="56"/>
      <c r="I24" s="5" t="str">
        <f ca="1" t="shared" si="0"/>
        <v>LOCKED</v>
      </c>
      <c r="J24" s="2" t="str">
        <f t="shared" si="4"/>
        <v>B094Drilled DowelsCW 3230-R8</v>
      </c>
      <c r="K24" s="3" t="e">
        <f>MATCH(J24,#REF!,0)</f>
        <v>#REF!</v>
      </c>
      <c r="L24" s="4" t="str">
        <f ca="1" t="shared" si="1"/>
        <v>G</v>
      </c>
      <c r="M24" s="4" t="str">
        <f ca="1" t="shared" si="2"/>
        <v>G</v>
      </c>
      <c r="N24" s="4" t="str">
        <f ca="1" t="shared" si="3"/>
        <v>C2</v>
      </c>
      <c r="O24" s="50"/>
    </row>
    <row r="25" spans="1:15" s="57" customFormat="1" ht="30" customHeight="1">
      <c r="A25" s="69" t="s">
        <v>125</v>
      </c>
      <c r="B25" s="58" t="s">
        <v>143</v>
      </c>
      <c r="C25" s="53" t="s">
        <v>92</v>
      </c>
      <c r="D25" s="70" t="s">
        <v>77</v>
      </c>
      <c r="E25" s="55" t="s">
        <v>85</v>
      </c>
      <c r="F25" s="241">
        <v>70</v>
      </c>
      <c r="G25" s="269"/>
      <c r="H25" s="56">
        <f>ROUND(G25*F25,2)</f>
        <v>0</v>
      </c>
      <c r="I25" s="5">
        <f ca="1" t="shared" si="0"/>
      </c>
      <c r="J25" s="2" t="str">
        <f t="shared" si="4"/>
        <v>B09519.1 mm Diametereach</v>
      </c>
      <c r="K25" s="3" t="e">
        <f>MATCH(J25,#REF!,0)</f>
        <v>#REF!</v>
      </c>
      <c r="L25" s="4" t="str">
        <f ca="1" t="shared" si="1"/>
        <v>G</v>
      </c>
      <c r="M25" s="4" t="str">
        <f ca="1" t="shared" si="2"/>
        <v>C2</v>
      </c>
      <c r="N25" s="4" t="str">
        <f ca="1" t="shared" si="3"/>
        <v>C2</v>
      </c>
      <c r="O25" s="50"/>
    </row>
    <row r="26" spans="1:15" s="57" customFormat="1" ht="30" customHeight="1">
      <c r="A26" s="69" t="s">
        <v>126</v>
      </c>
      <c r="B26" s="52" t="s">
        <v>41</v>
      </c>
      <c r="C26" s="53" t="s">
        <v>67</v>
      </c>
      <c r="D26" s="70" t="s">
        <v>291</v>
      </c>
      <c r="E26" s="55"/>
      <c r="F26" s="241"/>
      <c r="G26" s="276"/>
      <c r="H26" s="56"/>
      <c r="I26" s="5" t="str">
        <f ca="1" t="shared" si="0"/>
        <v>LOCKED</v>
      </c>
      <c r="J26" s="2" t="str">
        <f t="shared" si="4"/>
        <v>B097Drilled Tie BarsCW 3230-R8</v>
      </c>
      <c r="K26" s="3" t="e">
        <f>MATCH(J26,#REF!,0)</f>
        <v>#REF!</v>
      </c>
      <c r="L26" s="4" t="str">
        <f ca="1" t="shared" si="1"/>
        <v>G</v>
      </c>
      <c r="M26" s="4" t="str">
        <f ca="1" t="shared" si="2"/>
        <v>G</v>
      </c>
      <c r="N26" s="4" t="str">
        <f ca="1" t="shared" si="3"/>
        <v>C2</v>
      </c>
      <c r="O26" s="50"/>
    </row>
    <row r="27" spans="1:15" s="57" customFormat="1" ht="30" customHeight="1">
      <c r="A27" s="69" t="s">
        <v>127</v>
      </c>
      <c r="B27" s="58" t="s">
        <v>143</v>
      </c>
      <c r="C27" s="53" t="s">
        <v>91</v>
      </c>
      <c r="D27" s="70" t="s">
        <v>77</v>
      </c>
      <c r="E27" s="55" t="s">
        <v>85</v>
      </c>
      <c r="F27" s="241">
        <v>380</v>
      </c>
      <c r="G27" s="269"/>
      <c r="H27" s="56">
        <f>ROUND(G27*F27,2)</f>
        <v>0</v>
      </c>
      <c r="I27" s="5">
        <f ca="1" t="shared" si="0"/>
      </c>
      <c r="J27" s="2" t="str">
        <f t="shared" si="4"/>
        <v>B09820 M Deformed Tie Bareach</v>
      </c>
      <c r="K27" s="3" t="e">
        <f>MATCH(J27,#REF!,0)</f>
        <v>#REF!</v>
      </c>
      <c r="L27" s="4" t="str">
        <f ca="1" t="shared" si="1"/>
        <v>G</v>
      </c>
      <c r="M27" s="4" t="str">
        <f ca="1" t="shared" si="2"/>
        <v>C2</v>
      </c>
      <c r="N27" s="4" t="str">
        <f ca="1" t="shared" si="3"/>
        <v>C2</v>
      </c>
      <c r="O27" s="50"/>
    </row>
    <row r="28" spans="1:15" s="49" customFormat="1" ht="43.5" customHeight="1">
      <c r="A28" s="69" t="s">
        <v>261</v>
      </c>
      <c r="B28" s="52" t="s">
        <v>42</v>
      </c>
      <c r="C28" s="53" t="s">
        <v>140</v>
      </c>
      <c r="D28" s="70" t="s">
        <v>5</v>
      </c>
      <c r="E28" s="55"/>
      <c r="F28" s="241"/>
      <c r="G28" s="276"/>
      <c r="H28" s="56"/>
      <c r="I28" s="5" t="str">
        <f ca="1" t="shared" si="0"/>
        <v>LOCKED</v>
      </c>
      <c r="J28" s="2" t="str">
        <f t="shared" si="4"/>
        <v>B114rlMiscellaneous Concrete Slab RenewalCW 3235-R9</v>
      </c>
      <c r="K28" s="3" t="e">
        <f>MATCH(J28,#REF!,0)</f>
        <v>#REF!</v>
      </c>
      <c r="L28" s="4" t="str">
        <f ca="1" t="shared" si="1"/>
        <v>G</v>
      </c>
      <c r="M28" s="4" t="str">
        <f ca="1" t="shared" si="2"/>
        <v>G</v>
      </c>
      <c r="N28" s="4" t="str">
        <f ca="1" t="shared" si="3"/>
        <v>C2</v>
      </c>
      <c r="O28" s="50"/>
    </row>
    <row r="29" spans="1:15" s="57" customFormat="1" ht="30" customHeight="1">
      <c r="A29" s="69" t="s">
        <v>262</v>
      </c>
      <c r="B29" s="58" t="s">
        <v>309</v>
      </c>
      <c r="C29" s="53" t="s">
        <v>7</v>
      </c>
      <c r="D29" s="70" t="s">
        <v>160</v>
      </c>
      <c r="E29" s="55"/>
      <c r="F29" s="241"/>
      <c r="G29" s="276"/>
      <c r="H29" s="56"/>
      <c r="I29" s="5" t="str">
        <f ca="1" t="shared" si="0"/>
        <v>LOCKED</v>
      </c>
      <c r="J29" s="2" t="str">
        <f t="shared" si="4"/>
        <v>B118rl100 mm SidewalkSD-228A</v>
      </c>
      <c r="K29" s="3" t="e">
        <f>MATCH(J29,#REF!,0)</f>
        <v>#REF!</v>
      </c>
      <c r="L29" s="4" t="str">
        <f ca="1" t="shared" si="1"/>
        <v>G</v>
      </c>
      <c r="M29" s="4" t="str">
        <f ca="1" t="shared" si="2"/>
        <v>G</v>
      </c>
      <c r="N29" s="4" t="str">
        <f ca="1" t="shared" si="3"/>
        <v>C2</v>
      </c>
      <c r="O29" s="50"/>
    </row>
    <row r="30" spans="1:15" s="57" customFormat="1" ht="30" customHeight="1">
      <c r="A30" s="69" t="s">
        <v>263</v>
      </c>
      <c r="B30" s="86" t="s">
        <v>229</v>
      </c>
      <c r="C30" s="53" t="s">
        <v>230</v>
      </c>
      <c r="D30" s="70"/>
      <c r="E30" s="55" t="s">
        <v>82</v>
      </c>
      <c r="F30" s="241">
        <v>15</v>
      </c>
      <c r="G30" s="269"/>
      <c r="H30" s="56">
        <f>ROUND(G30*F30,2)</f>
        <v>0</v>
      </c>
      <c r="I30" s="5">
        <f ca="1" t="shared" si="0"/>
      </c>
      <c r="J30" s="2" t="str">
        <f t="shared" si="4"/>
        <v>B119rlLess than 5 sq.m.m²</v>
      </c>
      <c r="K30" s="3" t="e">
        <f>MATCH(J30,#REF!,0)</f>
        <v>#REF!</v>
      </c>
      <c r="L30" s="4" t="str">
        <f ca="1" t="shared" si="1"/>
        <v>G</v>
      </c>
      <c r="M30" s="4" t="str">
        <f ca="1" t="shared" si="2"/>
        <v>C2</v>
      </c>
      <c r="N30" s="4" t="str">
        <f ca="1" t="shared" si="3"/>
        <v>C2</v>
      </c>
      <c r="O30" s="50"/>
    </row>
    <row r="31" spans="1:15" s="57" customFormat="1" ht="30" customHeight="1">
      <c r="A31" s="69" t="s">
        <v>264</v>
      </c>
      <c r="B31" s="86" t="s">
        <v>231</v>
      </c>
      <c r="C31" s="53" t="s">
        <v>232</v>
      </c>
      <c r="D31" s="70"/>
      <c r="E31" s="87" t="s">
        <v>82</v>
      </c>
      <c r="F31" s="241">
        <v>290</v>
      </c>
      <c r="G31" s="271"/>
      <c r="H31" s="56">
        <f>ROUND(G31*F31,2)</f>
        <v>0</v>
      </c>
      <c r="I31" s="5">
        <f ca="1" t="shared" si="0"/>
      </c>
      <c r="J31" s="2" t="str">
        <f t="shared" si="4"/>
        <v>B120rl5 sq.m. to 20 sq.m.m²</v>
      </c>
      <c r="K31" s="3" t="e">
        <f>MATCH(J31,#REF!,0)</f>
        <v>#REF!</v>
      </c>
      <c r="L31" s="4" t="str">
        <f ca="1" t="shared" si="1"/>
        <v>G</v>
      </c>
      <c r="M31" s="4" t="str">
        <f ca="1" t="shared" si="2"/>
        <v>C2</v>
      </c>
      <c r="N31" s="4" t="str">
        <f ca="1" t="shared" si="3"/>
        <v>C2</v>
      </c>
      <c r="O31" s="50"/>
    </row>
    <row r="32" spans="1:15" s="57" customFormat="1" ht="30" customHeight="1">
      <c r="A32" s="69" t="s">
        <v>265</v>
      </c>
      <c r="B32" s="86" t="s">
        <v>233</v>
      </c>
      <c r="C32" s="91" t="s">
        <v>234</v>
      </c>
      <c r="D32" s="70"/>
      <c r="E32" s="55" t="s">
        <v>82</v>
      </c>
      <c r="F32" s="241">
        <v>110</v>
      </c>
      <c r="G32" s="269"/>
      <c r="H32" s="56">
        <f>ROUND(G32*F32,2)</f>
        <v>0</v>
      </c>
      <c r="I32" s="5">
        <f ca="1" t="shared" si="0"/>
      </c>
      <c r="J32" s="2" t="str">
        <f t="shared" si="4"/>
        <v>B121rlGreater than 20 sq.m.m²</v>
      </c>
      <c r="K32" s="3" t="e">
        <f>MATCH(J32,#REF!,0)</f>
        <v>#REF!</v>
      </c>
      <c r="L32" s="4" t="str">
        <f ca="1" t="shared" si="1"/>
        <v>G</v>
      </c>
      <c r="M32" s="4" t="str">
        <f ca="1" t="shared" si="2"/>
        <v>C2</v>
      </c>
      <c r="N32" s="4" t="str">
        <f ca="1" t="shared" si="3"/>
        <v>C2</v>
      </c>
      <c r="O32" s="50"/>
    </row>
    <row r="33" spans="1:15" s="57" customFormat="1" ht="30" customHeight="1">
      <c r="A33" s="69" t="s">
        <v>267</v>
      </c>
      <c r="B33" s="285" t="s">
        <v>44</v>
      </c>
      <c r="C33" s="286" t="s">
        <v>141</v>
      </c>
      <c r="D33" s="287" t="s">
        <v>289</v>
      </c>
      <c r="E33" s="288"/>
      <c r="F33" s="289"/>
      <c r="G33" s="290"/>
      <c r="H33" s="291"/>
      <c r="I33" s="5" t="str">
        <f ca="1" t="shared" si="0"/>
        <v>LOCKED</v>
      </c>
      <c r="J33" s="2" t="str">
        <f t="shared" si="4"/>
        <v>B126rConcrete Curb RemovalCW 3240-R10</v>
      </c>
      <c r="K33" s="3" t="e">
        <f>MATCH(J33,#REF!,0)</f>
        <v>#REF!</v>
      </c>
      <c r="L33" s="4" t="str">
        <f ca="1" t="shared" si="1"/>
        <v>G</v>
      </c>
      <c r="M33" s="4" t="str">
        <f ca="1" t="shared" si="2"/>
        <v>C2</v>
      </c>
      <c r="N33" s="4" t="str">
        <f ca="1" t="shared" si="3"/>
        <v>C2</v>
      </c>
      <c r="O33" s="50"/>
    </row>
    <row r="34" spans="1:15" s="57" customFormat="1" ht="30" customHeight="1">
      <c r="A34" s="69" t="s">
        <v>268</v>
      </c>
      <c r="B34" s="58" t="s">
        <v>143</v>
      </c>
      <c r="C34" s="91" t="s">
        <v>296</v>
      </c>
      <c r="D34" s="70"/>
      <c r="E34" s="87" t="s">
        <v>86</v>
      </c>
      <c r="F34" s="241">
        <v>95</v>
      </c>
      <c r="G34" s="271"/>
      <c r="H34" s="56">
        <f>ROUND(G34*F34,2)</f>
        <v>0</v>
      </c>
      <c r="I34" s="5">
        <f ca="1" t="shared" si="0"/>
      </c>
      <c r="J34" s="2" t="str">
        <f t="shared" si="4"/>
        <v>B127rBarrier Separatem</v>
      </c>
      <c r="K34" s="3" t="e">
        <f>MATCH(J34,#REF!,0)</f>
        <v>#REF!</v>
      </c>
      <c r="L34" s="4" t="str">
        <f ca="1" t="shared" si="1"/>
        <v>G</v>
      </c>
      <c r="M34" s="4" t="str">
        <f ca="1" t="shared" si="2"/>
        <v>C2</v>
      </c>
      <c r="N34" s="4" t="str">
        <f ca="1" t="shared" si="3"/>
        <v>C2</v>
      </c>
      <c r="O34" s="50"/>
    </row>
    <row r="35" spans="1:15" s="57" customFormat="1" ht="30" customHeight="1">
      <c r="A35" s="69" t="s">
        <v>269</v>
      </c>
      <c r="B35" s="58" t="s">
        <v>144</v>
      </c>
      <c r="C35" s="91" t="s">
        <v>225</v>
      </c>
      <c r="D35" s="70"/>
      <c r="E35" s="87" t="s">
        <v>86</v>
      </c>
      <c r="F35" s="241">
        <v>60</v>
      </c>
      <c r="G35" s="271"/>
      <c r="H35" s="56">
        <f>ROUND(G35*F35,2)</f>
        <v>0</v>
      </c>
      <c r="I35" s="5">
        <f ca="1" t="shared" si="0"/>
      </c>
      <c r="J35" s="2" t="str">
        <f t="shared" si="4"/>
        <v>B132rCurb Rampm</v>
      </c>
      <c r="K35" s="3" t="e">
        <f>MATCH(J35,#REF!,0)</f>
        <v>#REF!</v>
      </c>
      <c r="L35" s="4" t="str">
        <f ca="1" t="shared" si="1"/>
        <v>G</v>
      </c>
      <c r="M35" s="4" t="str">
        <f ca="1" t="shared" si="2"/>
        <v>C2</v>
      </c>
      <c r="N35" s="4" t="str">
        <f ca="1" t="shared" si="3"/>
        <v>C2</v>
      </c>
      <c r="O35" s="50"/>
    </row>
    <row r="36" spans="1:15" s="57" customFormat="1" ht="30" customHeight="1">
      <c r="A36" s="69" t="s">
        <v>270</v>
      </c>
      <c r="B36" s="52" t="s">
        <v>45</v>
      </c>
      <c r="C36" s="53" t="s">
        <v>142</v>
      </c>
      <c r="D36" s="70" t="s">
        <v>289</v>
      </c>
      <c r="E36" s="55"/>
      <c r="F36" s="241"/>
      <c r="G36" s="124"/>
      <c r="H36" s="56"/>
      <c r="I36" s="5" t="str">
        <f ca="1" t="shared" si="0"/>
        <v>LOCKED</v>
      </c>
      <c r="J36" s="2" t="str">
        <f t="shared" si="4"/>
        <v>B135iConcrete Curb InstallationCW 3240-R10</v>
      </c>
      <c r="K36" s="3" t="e">
        <f>MATCH(J36,#REF!,0)</f>
        <v>#REF!</v>
      </c>
      <c r="L36" s="4" t="str">
        <f ca="1" t="shared" si="1"/>
        <v>G</v>
      </c>
      <c r="M36" s="4" t="str">
        <f ca="1" t="shared" si="2"/>
        <v>C2</v>
      </c>
      <c r="N36" s="4" t="str">
        <f ca="1" t="shared" si="3"/>
        <v>C2</v>
      </c>
      <c r="O36" s="50"/>
    </row>
    <row r="37" spans="1:15" s="57" customFormat="1" ht="30" customHeight="1">
      <c r="A37" s="69" t="s">
        <v>271</v>
      </c>
      <c r="B37" s="58" t="s">
        <v>143</v>
      </c>
      <c r="C37" s="53" t="s">
        <v>310</v>
      </c>
      <c r="D37" s="70" t="s">
        <v>193</v>
      </c>
      <c r="E37" s="55" t="s">
        <v>86</v>
      </c>
      <c r="F37" s="241">
        <v>90</v>
      </c>
      <c r="G37" s="269"/>
      <c r="H37" s="56">
        <f>ROUND(G37*F37,2)</f>
        <v>0</v>
      </c>
      <c r="I37" s="5">
        <f ca="1" t="shared" si="0"/>
      </c>
      <c r="J37" s="2" t="str">
        <f t="shared" si="4"/>
        <v>B137iBarrier (100 mm reveal ht, Separate)SD-203Am</v>
      </c>
      <c r="K37" s="3" t="e">
        <f>MATCH(J37,#REF!,0)</f>
        <v>#REF!</v>
      </c>
      <c r="L37" s="4" t="str">
        <f ca="1" t="shared" si="1"/>
        <v>G</v>
      </c>
      <c r="M37" s="4" t="str">
        <f ca="1" t="shared" si="2"/>
        <v>C2</v>
      </c>
      <c r="N37" s="4" t="str">
        <f ca="1" t="shared" si="3"/>
        <v>C2</v>
      </c>
      <c r="O37" s="50"/>
    </row>
    <row r="38" spans="1:15" s="57" customFormat="1" ht="30" customHeight="1">
      <c r="A38" s="69" t="s">
        <v>272</v>
      </c>
      <c r="B38" s="58" t="s">
        <v>144</v>
      </c>
      <c r="C38" s="53" t="s">
        <v>311</v>
      </c>
      <c r="D38" s="70" t="s">
        <v>161</v>
      </c>
      <c r="E38" s="55" t="s">
        <v>86</v>
      </c>
      <c r="F38" s="241">
        <v>90</v>
      </c>
      <c r="G38" s="269"/>
      <c r="H38" s="56">
        <f>ROUND(G38*F38,2)</f>
        <v>0</v>
      </c>
      <c r="I38" s="5">
        <f ca="1" t="shared" si="0"/>
      </c>
      <c r="J38" s="2" t="str">
        <f t="shared" si="4"/>
        <v>B139iModified Barrier (100 mm reveal ht, Dowelled)SD-203Bm</v>
      </c>
      <c r="K38" s="3" t="e">
        <f>MATCH(J38,#REF!,0)</f>
        <v>#REF!</v>
      </c>
      <c r="L38" s="4" t="str">
        <f ca="1" t="shared" si="1"/>
        <v>G</v>
      </c>
      <c r="M38" s="4" t="str">
        <f ca="1" t="shared" si="2"/>
        <v>C2</v>
      </c>
      <c r="N38" s="4" t="str">
        <f ca="1" t="shared" si="3"/>
        <v>C2</v>
      </c>
      <c r="O38" s="50"/>
    </row>
    <row r="39" spans="1:15" s="57" customFormat="1" ht="30" customHeight="1">
      <c r="A39" s="69" t="s">
        <v>292</v>
      </c>
      <c r="B39" s="58" t="s">
        <v>145</v>
      </c>
      <c r="C39" s="53" t="s">
        <v>290</v>
      </c>
      <c r="D39" s="70" t="s">
        <v>149</v>
      </c>
      <c r="E39" s="55" t="s">
        <v>86</v>
      </c>
      <c r="F39" s="241">
        <v>125</v>
      </c>
      <c r="G39" s="269"/>
      <c r="H39" s="56">
        <f>ROUND(G39*F39,2)</f>
        <v>0</v>
      </c>
      <c r="I39" s="5">
        <f ca="1" t="shared" si="0"/>
      </c>
      <c r="J39" s="2" t="str">
        <f t="shared" si="4"/>
        <v>B150iACurb Ramp (8-12 mm reveal ht, Monolithic)SD-229A,B,Cm</v>
      </c>
      <c r="K39" s="3" t="e">
        <f>MATCH(J39,#REF!,0)</f>
        <v>#REF!</v>
      </c>
      <c r="L39" s="4" t="str">
        <f ca="1" t="shared" si="1"/>
        <v>G</v>
      </c>
      <c r="M39" s="4" t="str">
        <f ca="1" t="shared" si="2"/>
        <v>C2</v>
      </c>
      <c r="N39" s="4" t="str">
        <f ca="1" t="shared" si="3"/>
        <v>C2</v>
      </c>
      <c r="O39" s="50"/>
    </row>
    <row r="40" spans="1:15" s="57" customFormat="1" ht="30" customHeight="1">
      <c r="A40" s="69" t="s">
        <v>273</v>
      </c>
      <c r="B40" s="52" t="s">
        <v>46</v>
      </c>
      <c r="C40" s="53" t="s">
        <v>62</v>
      </c>
      <c r="D40" s="70" t="s">
        <v>289</v>
      </c>
      <c r="E40" s="55"/>
      <c r="F40" s="241"/>
      <c r="G40" s="276"/>
      <c r="H40" s="56"/>
      <c r="I40" s="5" t="str">
        <f ca="1" t="shared" si="0"/>
        <v>LOCKED</v>
      </c>
      <c r="J40" s="2" t="str">
        <f t="shared" si="4"/>
        <v>B154rlConcrete Curb RenewalCW 3240-R10</v>
      </c>
      <c r="K40" s="3" t="e">
        <f>MATCH(J40,#REF!,0)</f>
        <v>#REF!</v>
      </c>
      <c r="L40" s="4" t="str">
        <f ca="1" t="shared" si="1"/>
        <v>G</v>
      </c>
      <c r="M40" s="4" t="str">
        <f ca="1" t="shared" si="2"/>
        <v>G</v>
      </c>
      <c r="N40" s="4" t="str">
        <f ca="1" t="shared" si="3"/>
        <v>C2</v>
      </c>
      <c r="O40" s="50"/>
    </row>
    <row r="41" spans="1:15" s="57" customFormat="1" ht="30" customHeight="1">
      <c r="A41" s="69" t="s">
        <v>274</v>
      </c>
      <c r="B41" s="58" t="s">
        <v>143</v>
      </c>
      <c r="C41" s="53" t="s">
        <v>312</v>
      </c>
      <c r="D41" s="70" t="s">
        <v>235</v>
      </c>
      <c r="E41" s="55"/>
      <c r="F41" s="255"/>
      <c r="G41" s="124"/>
      <c r="H41" s="56"/>
      <c r="I41" s="5" t="str">
        <f ca="1" t="shared" si="0"/>
        <v>LOCKED</v>
      </c>
      <c r="J41" s="2" t="str">
        <f t="shared" si="4"/>
        <v>B155rlBarrier (125 mm reveal ht, Dowelled)SD-205,SD-206A</v>
      </c>
      <c r="K41" s="3" t="e">
        <f>MATCH(J41,#REF!,0)</f>
        <v>#REF!</v>
      </c>
      <c r="L41" s="4" t="str">
        <f ca="1" t="shared" si="1"/>
        <v>G</v>
      </c>
      <c r="M41" s="4" t="str">
        <f ca="1" t="shared" si="2"/>
        <v>C2</v>
      </c>
      <c r="N41" s="4" t="str">
        <f ca="1" t="shared" si="3"/>
        <v>C2</v>
      </c>
      <c r="O41" s="50"/>
    </row>
    <row r="42" spans="1:15" s="57" customFormat="1" ht="30" customHeight="1">
      <c r="A42" s="71" t="s">
        <v>275</v>
      </c>
      <c r="B42" s="92" t="s">
        <v>229</v>
      </c>
      <c r="C42" s="73" t="s">
        <v>236</v>
      </c>
      <c r="D42" s="74"/>
      <c r="E42" s="75" t="s">
        <v>86</v>
      </c>
      <c r="F42" s="243">
        <v>10</v>
      </c>
      <c r="G42" s="269"/>
      <c r="H42" s="76">
        <f>ROUND(G42*F42,2)</f>
        <v>0</v>
      </c>
      <c r="I42" s="5"/>
      <c r="J42" s="2"/>
      <c r="K42" s="3"/>
      <c r="L42" s="4"/>
      <c r="M42" s="4"/>
      <c r="N42" s="4"/>
      <c r="O42" s="50"/>
    </row>
    <row r="43" spans="1:15" s="57" customFormat="1" ht="30" customHeight="1">
      <c r="A43" s="69" t="s">
        <v>276</v>
      </c>
      <c r="B43" s="86" t="s">
        <v>231</v>
      </c>
      <c r="C43" s="53" t="s">
        <v>237</v>
      </c>
      <c r="D43" s="70"/>
      <c r="E43" s="55" t="s">
        <v>86</v>
      </c>
      <c r="F43" s="241">
        <v>60</v>
      </c>
      <c r="G43" s="269"/>
      <c r="H43" s="56">
        <f>ROUND(G43*F43,2)</f>
        <v>0</v>
      </c>
      <c r="I43" s="5">
        <f ca="1" t="shared" si="0"/>
      </c>
      <c r="J43" s="2" t="str">
        <f t="shared" si="4"/>
        <v>B157rl3 m to 30 mm</v>
      </c>
      <c r="K43" s="3" t="e">
        <f>MATCH(J43,#REF!,0)</f>
        <v>#REF!</v>
      </c>
      <c r="L43" s="4" t="str">
        <f ca="1" t="shared" si="1"/>
        <v>G</v>
      </c>
      <c r="M43" s="4" t="str">
        <f ca="1" t="shared" si="2"/>
        <v>C2</v>
      </c>
      <c r="N43" s="4" t="str">
        <f ca="1" t="shared" si="3"/>
        <v>C2</v>
      </c>
      <c r="O43" s="50"/>
    </row>
    <row r="44" spans="1:15" s="57" customFormat="1" ht="30" customHeight="1">
      <c r="A44" s="71" t="s">
        <v>277</v>
      </c>
      <c r="B44" s="92" t="s">
        <v>238</v>
      </c>
      <c r="C44" s="73" t="s">
        <v>239</v>
      </c>
      <c r="D44" s="74" t="s">
        <v>77</v>
      </c>
      <c r="E44" s="75" t="s">
        <v>86</v>
      </c>
      <c r="F44" s="243">
        <v>25</v>
      </c>
      <c r="G44" s="273"/>
      <c r="H44" s="76">
        <f>ROUND(G44*F44,2)</f>
        <v>0</v>
      </c>
      <c r="I44" s="5">
        <f ca="1" t="shared" si="0"/>
      </c>
      <c r="J44" s="2" t="str">
        <f t="shared" si="4"/>
        <v>B158rlGreater than 30 mm</v>
      </c>
      <c r="K44" s="3" t="e">
        <f>MATCH(J44,#REF!,0)</f>
        <v>#REF!</v>
      </c>
      <c r="L44" s="4" t="str">
        <f ca="1" t="shared" si="1"/>
        <v>G</v>
      </c>
      <c r="M44" s="4" t="str">
        <f ca="1" t="shared" si="2"/>
        <v>C2</v>
      </c>
      <c r="N44" s="4" t="str">
        <f ca="1" t="shared" si="3"/>
        <v>C2</v>
      </c>
      <c r="O44" s="50"/>
    </row>
    <row r="45" spans="1:15" s="57" customFormat="1" ht="43.5" customHeight="1">
      <c r="A45" s="69" t="s">
        <v>177</v>
      </c>
      <c r="B45" s="52" t="s">
        <v>47</v>
      </c>
      <c r="C45" s="53" t="s">
        <v>146</v>
      </c>
      <c r="D45" s="70" t="s">
        <v>386</v>
      </c>
      <c r="E45" s="93"/>
      <c r="F45" s="241"/>
      <c r="G45" s="276"/>
      <c r="H45" s="56"/>
      <c r="I45" s="5" t="str">
        <f ca="1" t="shared" si="0"/>
        <v>LOCKED</v>
      </c>
      <c r="J45" s="2" t="str">
        <f t="shared" si="4"/>
        <v>B190Construction of Asphaltic Concrete OverlayCW 3410-R11</v>
      </c>
      <c r="K45" s="3" t="e">
        <f>MATCH(J45,#REF!,0)</f>
        <v>#REF!</v>
      </c>
      <c r="L45" s="4" t="str">
        <f ca="1" t="shared" si="1"/>
        <v>G</v>
      </c>
      <c r="M45" s="4" t="str">
        <f ca="1" t="shared" si="2"/>
        <v>G</v>
      </c>
      <c r="N45" s="4" t="str">
        <f ca="1" t="shared" si="3"/>
        <v>C2</v>
      </c>
      <c r="O45" s="50"/>
    </row>
    <row r="46" spans="1:15" s="57" customFormat="1" ht="30" customHeight="1">
      <c r="A46" s="69" t="s">
        <v>178</v>
      </c>
      <c r="B46" s="58" t="s">
        <v>143</v>
      </c>
      <c r="C46" s="53" t="s">
        <v>147</v>
      </c>
      <c r="D46" s="70"/>
      <c r="E46" s="55"/>
      <c r="F46" s="241"/>
      <c r="G46" s="276"/>
      <c r="H46" s="56"/>
      <c r="I46" s="5" t="str">
        <f ca="1" t="shared" si="0"/>
        <v>LOCKED</v>
      </c>
      <c r="J46" s="2" t="str">
        <f t="shared" si="4"/>
        <v>B191Main Line Paving</v>
      </c>
      <c r="K46" s="3" t="e">
        <f>MATCH(J46,#REF!,0)</f>
        <v>#REF!</v>
      </c>
      <c r="L46" s="4" t="str">
        <f ca="1" t="shared" si="1"/>
        <v>G</v>
      </c>
      <c r="M46" s="4" t="str">
        <f ca="1" t="shared" si="2"/>
        <v>G</v>
      </c>
      <c r="N46" s="4" t="str">
        <f ca="1" t="shared" si="3"/>
        <v>C2</v>
      </c>
      <c r="O46" s="50"/>
    </row>
    <row r="47" spans="1:15" s="57" customFormat="1" ht="30" customHeight="1">
      <c r="A47" s="69" t="s">
        <v>179</v>
      </c>
      <c r="B47" s="86" t="s">
        <v>229</v>
      </c>
      <c r="C47" s="53" t="s">
        <v>241</v>
      </c>
      <c r="D47" s="70"/>
      <c r="E47" s="55" t="s">
        <v>84</v>
      </c>
      <c r="F47" s="241">
        <v>980</v>
      </c>
      <c r="G47" s="269"/>
      <c r="H47" s="56">
        <f>ROUND(G47*F47,2)</f>
        <v>0</v>
      </c>
      <c r="I47" s="5">
        <f ca="1" t="shared" si="0"/>
      </c>
      <c r="J47" s="2" t="str">
        <f t="shared" si="4"/>
        <v>B193Type IAtonne</v>
      </c>
      <c r="K47" s="3" t="e">
        <f>MATCH(J47,#REF!,0)</f>
        <v>#REF!</v>
      </c>
      <c r="L47" s="4" t="str">
        <f ca="1" t="shared" si="1"/>
        <v>G</v>
      </c>
      <c r="M47" s="4" t="str">
        <f ca="1" t="shared" si="2"/>
        <v>C2</v>
      </c>
      <c r="N47" s="4" t="str">
        <f ca="1" t="shared" si="3"/>
        <v>C2</v>
      </c>
      <c r="O47" s="50"/>
    </row>
    <row r="48" spans="1:15" s="57" customFormat="1" ht="30" customHeight="1">
      <c r="A48" s="69" t="s">
        <v>180</v>
      </c>
      <c r="B48" s="58" t="s">
        <v>144</v>
      </c>
      <c r="C48" s="53" t="s">
        <v>148</v>
      </c>
      <c r="D48" s="70"/>
      <c r="E48" s="55"/>
      <c r="F48" s="241"/>
      <c r="G48" s="276"/>
      <c r="H48" s="56"/>
      <c r="I48" s="5" t="str">
        <f ca="1" t="shared" si="0"/>
        <v>LOCKED</v>
      </c>
      <c r="J48" s="2" t="str">
        <f t="shared" si="4"/>
        <v>B194Tie-ins and Approaches</v>
      </c>
      <c r="K48" s="3" t="e">
        <f>MATCH(J48,#REF!,0)</f>
        <v>#REF!</v>
      </c>
      <c r="L48" s="4" t="str">
        <f ca="1" t="shared" si="1"/>
        <v>G</v>
      </c>
      <c r="M48" s="4" t="str">
        <f ca="1" t="shared" si="2"/>
        <v>G</v>
      </c>
      <c r="N48" s="4" t="str">
        <f ca="1" t="shared" si="3"/>
        <v>C2</v>
      </c>
      <c r="O48" s="50"/>
    </row>
    <row r="49" spans="1:15" s="57" customFormat="1" ht="30" customHeight="1">
      <c r="A49" s="69" t="s">
        <v>181</v>
      </c>
      <c r="B49" s="86" t="s">
        <v>229</v>
      </c>
      <c r="C49" s="53" t="s">
        <v>241</v>
      </c>
      <c r="D49" s="70"/>
      <c r="E49" s="55" t="s">
        <v>84</v>
      </c>
      <c r="F49" s="241">
        <v>105</v>
      </c>
      <c r="G49" s="269"/>
      <c r="H49" s="56">
        <f>ROUND(G49*F49,2)</f>
        <v>0</v>
      </c>
      <c r="I49" s="5">
        <f ca="1" t="shared" si="0"/>
      </c>
      <c r="J49" s="2" t="str">
        <f t="shared" si="4"/>
        <v>B195Type IAtonne</v>
      </c>
      <c r="K49" s="3" t="e">
        <f>MATCH(J49,#REF!,0)</f>
        <v>#REF!</v>
      </c>
      <c r="L49" s="4" t="str">
        <f ca="1" t="shared" si="1"/>
        <v>G</v>
      </c>
      <c r="M49" s="4" t="str">
        <f ca="1" t="shared" si="2"/>
        <v>C2</v>
      </c>
      <c r="N49" s="4" t="str">
        <f ca="1" t="shared" si="3"/>
        <v>C2</v>
      </c>
      <c r="O49" s="50"/>
    </row>
    <row r="50" spans="1:15" s="49" customFormat="1" ht="30" customHeight="1">
      <c r="A50" s="69" t="s">
        <v>182</v>
      </c>
      <c r="B50" s="52" t="s">
        <v>48</v>
      </c>
      <c r="C50" s="53" t="s">
        <v>32</v>
      </c>
      <c r="D50" s="70" t="s">
        <v>387</v>
      </c>
      <c r="E50" s="55"/>
      <c r="F50" s="241"/>
      <c r="G50" s="276"/>
      <c r="H50" s="56"/>
      <c r="I50" s="5" t="str">
        <f ca="1" t="shared" si="0"/>
        <v>LOCKED</v>
      </c>
      <c r="J50" s="2" t="str">
        <f t="shared" si="4"/>
        <v>B200Planing of PavementCW 3450-R6</v>
      </c>
      <c r="K50" s="3" t="e">
        <f>MATCH(J50,#REF!,0)</f>
        <v>#REF!</v>
      </c>
      <c r="L50" s="4" t="str">
        <f ca="1" t="shared" si="1"/>
        <v>G</v>
      </c>
      <c r="M50" s="4" t="str">
        <f ca="1" t="shared" si="2"/>
        <v>G</v>
      </c>
      <c r="N50" s="4" t="str">
        <f ca="1" t="shared" si="3"/>
        <v>C2</v>
      </c>
      <c r="O50" s="50"/>
    </row>
    <row r="51" spans="1:15" s="57" customFormat="1" ht="30" customHeight="1">
      <c r="A51" s="69" t="s">
        <v>183</v>
      </c>
      <c r="B51" s="58" t="s">
        <v>143</v>
      </c>
      <c r="C51" s="53" t="s">
        <v>388</v>
      </c>
      <c r="D51" s="70" t="s">
        <v>77</v>
      </c>
      <c r="E51" s="55" t="s">
        <v>82</v>
      </c>
      <c r="F51" s="241">
        <v>3125</v>
      </c>
      <c r="G51" s="269"/>
      <c r="H51" s="56">
        <f>ROUND(G51*F51,2)</f>
        <v>0</v>
      </c>
      <c r="I51" s="5">
        <f ca="1" t="shared" si="0"/>
      </c>
      <c r="J51" s="2" t="str">
        <f t="shared" si="4"/>
        <v>B2011 - 50 mm Depth (Asphalt)m²</v>
      </c>
      <c r="K51" s="3" t="e">
        <f>MATCH(J51,#REF!,0)</f>
        <v>#REF!</v>
      </c>
      <c r="L51" s="4" t="str">
        <f ca="1" t="shared" si="1"/>
        <v>G</v>
      </c>
      <c r="M51" s="4" t="str">
        <f ca="1" t="shared" si="2"/>
        <v>C2</v>
      </c>
      <c r="N51" s="4" t="str">
        <f ca="1" t="shared" si="3"/>
        <v>C2</v>
      </c>
      <c r="O51" s="50"/>
    </row>
    <row r="52" spans="1:15" s="57" customFormat="1" ht="30" customHeight="1">
      <c r="A52" s="69" t="s">
        <v>184</v>
      </c>
      <c r="B52" s="58" t="s">
        <v>144</v>
      </c>
      <c r="C52" s="53" t="s">
        <v>29</v>
      </c>
      <c r="D52" s="70" t="s">
        <v>77</v>
      </c>
      <c r="E52" s="55" t="s">
        <v>82</v>
      </c>
      <c r="F52" s="241">
        <v>3660</v>
      </c>
      <c r="G52" s="269"/>
      <c r="H52" s="56">
        <f>ROUND(G52*F52,2)</f>
        <v>0</v>
      </c>
      <c r="I52" s="5">
        <f ca="1" t="shared" si="0"/>
      </c>
      <c r="J52" s="2" t="str">
        <f t="shared" si="4"/>
        <v>B20250 - 100 mm Depth (Asphalt)m²</v>
      </c>
      <c r="K52" s="3" t="e">
        <f>MATCH(J52,#REF!,0)</f>
        <v>#REF!</v>
      </c>
      <c r="L52" s="4" t="str">
        <f ca="1" t="shared" si="1"/>
        <v>G</v>
      </c>
      <c r="M52" s="4" t="str">
        <f ca="1" t="shared" si="2"/>
        <v>C2</v>
      </c>
      <c r="N52" s="4" t="str">
        <f ca="1" t="shared" si="3"/>
        <v>C2</v>
      </c>
      <c r="O52" s="50"/>
    </row>
    <row r="53" spans="1:15" s="57" customFormat="1" ht="31.5" customHeight="1">
      <c r="A53" s="94" t="s">
        <v>191</v>
      </c>
      <c r="B53" s="95" t="s">
        <v>128</v>
      </c>
      <c r="C53" s="53" t="s">
        <v>30</v>
      </c>
      <c r="D53" s="70" t="s">
        <v>194</v>
      </c>
      <c r="E53" s="55" t="s">
        <v>82</v>
      </c>
      <c r="F53" s="241">
        <v>265</v>
      </c>
      <c r="G53" s="269"/>
      <c r="H53" s="96">
        <f>ROUND(G53*F53,2)</f>
        <v>0</v>
      </c>
      <c r="I53" s="5">
        <f ca="1" t="shared" si="0"/>
      </c>
      <c r="J53" s="2" t="str">
        <f t="shared" si="4"/>
        <v>B206Pavement Repair Fabricm²</v>
      </c>
      <c r="K53" s="3" t="e">
        <f>MATCH(J53,#REF!,0)</f>
        <v>#REF!</v>
      </c>
      <c r="L53" s="4" t="str">
        <f ca="1" t="shared" si="1"/>
        <v>G</v>
      </c>
      <c r="M53" s="4" t="str">
        <f ca="1" t="shared" si="2"/>
        <v>C2</v>
      </c>
      <c r="N53" s="4" t="str">
        <f ca="1" t="shared" si="3"/>
        <v>C2</v>
      </c>
      <c r="O53" s="50"/>
    </row>
    <row r="54" spans="1:15" s="57" customFormat="1" ht="30" customHeight="1">
      <c r="A54" s="94" t="s">
        <v>279</v>
      </c>
      <c r="B54" s="95" t="s">
        <v>129</v>
      </c>
      <c r="C54" s="53" t="s">
        <v>288</v>
      </c>
      <c r="D54" s="70" t="s">
        <v>389</v>
      </c>
      <c r="E54" s="55" t="s">
        <v>85</v>
      </c>
      <c r="F54" s="241">
        <v>32</v>
      </c>
      <c r="G54" s="269"/>
      <c r="H54" s="96">
        <f>ROUND(G54*F54,2)</f>
        <v>0</v>
      </c>
      <c r="I54" s="5">
        <f ca="1" t="shared" si="0"/>
      </c>
      <c r="J54" s="2" t="str">
        <f t="shared" si="4"/>
        <v>B219Detectable Warning Surface TilesCW 3326-R3each</v>
      </c>
      <c r="K54" s="3" t="e">
        <f>MATCH(J54,#REF!,0)</f>
        <v>#REF!</v>
      </c>
      <c r="L54" s="4" t="str">
        <f ca="1" t="shared" si="1"/>
        <v>G</v>
      </c>
      <c r="M54" s="4" t="str">
        <f ca="1" t="shared" si="2"/>
        <v>C2</v>
      </c>
      <c r="N54" s="4" t="str">
        <f ca="1" t="shared" si="3"/>
        <v>C2</v>
      </c>
      <c r="O54" s="50"/>
    </row>
    <row r="55" spans="1:15" s="57" customFormat="1" ht="30" customHeight="1">
      <c r="A55" s="94"/>
      <c r="B55" s="95" t="s">
        <v>247</v>
      </c>
      <c r="C55" s="53" t="s">
        <v>313</v>
      </c>
      <c r="D55" s="70" t="s">
        <v>3</v>
      </c>
      <c r="E55" s="55"/>
      <c r="F55" s="241"/>
      <c r="G55" s="124"/>
      <c r="H55" s="96"/>
      <c r="I55" s="5" t="str">
        <f ca="1" t="shared" si="0"/>
        <v>LOCKED</v>
      </c>
      <c r="J55" s="2" t="str">
        <f t="shared" si="4"/>
        <v>Asphalt Levelling over Full Depth Concrete Repairs</v>
      </c>
      <c r="K55" s="3" t="e">
        <f>MATCH(J55,#REF!,0)</f>
        <v>#REF!</v>
      </c>
      <c r="L55" s="4" t="str">
        <f ca="1" t="shared" si="1"/>
        <v>G</v>
      </c>
      <c r="M55" s="4" t="str">
        <f ca="1" t="shared" si="2"/>
        <v>C2</v>
      </c>
      <c r="N55" s="4" t="str">
        <f ca="1" t="shared" si="3"/>
        <v>C2</v>
      </c>
      <c r="O55" s="50"/>
    </row>
    <row r="56" spans="1:15" s="57" customFormat="1" ht="30" customHeight="1">
      <c r="A56" s="94"/>
      <c r="B56" s="97" t="s">
        <v>143</v>
      </c>
      <c r="C56" s="53" t="s">
        <v>241</v>
      </c>
      <c r="D56" s="70"/>
      <c r="E56" s="55" t="s">
        <v>84</v>
      </c>
      <c r="F56" s="241">
        <v>130</v>
      </c>
      <c r="G56" s="269"/>
      <c r="H56" s="96">
        <f>ROUND(G56*F56,2)</f>
        <v>0</v>
      </c>
      <c r="I56" s="5">
        <f ca="1" t="shared" si="0"/>
      </c>
      <c r="J56" s="2" t="str">
        <f t="shared" si="4"/>
        <v>Type IAtonne</v>
      </c>
      <c r="K56" s="3" t="e">
        <f>MATCH(J56,#REF!,0)</f>
        <v>#REF!</v>
      </c>
      <c r="L56" s="4" t="str">
        <f ca="1" t="shared" si="1"/>
        <v>G</v>
      </c>
      <c r="M56" s="4" t="str">
        <f ca="1" t="shared" si="2"/>
        <v>C2</v>
      </c>
      <c r="N56" s="4" t="str">
        <f ca="1" t="shared" si="3"/>
        <v>C2</v>
      </c>
      <c r="O56" s="50"/>
    </row>
    <row r="57" spans="1:15" s="57" customFormat="1" ht="30" customHeight="1">
      <c r="A57" s="94"/>
      <c r="B57" s="95"/>
      <c r="C57" s="61" t="s">
        <v>242</v>
      </c>
      <c r="D57" s="70"/>
      <c r="E57" s="55"/>
      <c r="F57" s="241"/>
      <c r="G57" s="124"/>
      <c r="H57" s="96"/>
      <c r="I57" s="5" t="str">
        <f ca="1" t="shared" si="0"/>
        <v>LOCKED</v>
      </c>
      <c r="J57" s="2" t="str">
        <f t="shared" si="4"/>
        <v>ROADWORK - NEW CONSTRUCTION</v>
      </c>
      <c r="K57" s="3" t="e">
        <f>MATCH(J57,#REF!,0)</f>
        <v>#REF!</v>
      </c>
      <c r="L57" s="4" t="str">
        <f ca="1" t="shared" si="1"/>
        <v>G</v>
      </c>
      <c r="M57" s="4" t="str">
        <f ca="1" t="shared" si="2"/>
        <v>C2</v>
      </c>
      <c r="N57" s="4" t="str">
        <f ca="1" t="shared" si="3"/>
        <v>C2</v>
      </c>
      <c r="O57" s="50"/>
    </row>
    <row r="58" spans="1:15" s="57" customFormat="1" ht="45.75" customHeight="1">
      <c r="A58" s="94" t="s">
        <v>107</v>
      </c>
      <c r="B58" s="95" t="s">
        <v>185</v>
      </c>
      <c r="C58" s="53" t="s">
        <v>176</v>
      </c>
      <c r="D58" s="70" t="s">
        <v>390</v>
      </c>
      <c r="E58" s="55"/>
      <c r="F58" s="241"/>
      <c r="G58" s="124"/>
      <c r="H58" s="96"/>
      <c r="I58" s="5" t="str">
        <f ca="1" t="shared" si="0"/>
        <v>LOCKED</v>
      </c>
      <c r="J58" s="2" t="str">
        <f t="shared" si="4"/>
        <v>C001Concrete Pavements, Median Slabs, Bull-noses, and Safety MediansCW 3310-R17</v>
      </c>
      <c r="K58" s="3" t="e">
        <f>MATCH(J58,#REF!,0)</f>
        <v>#REF!</v>
      </c>
      <c r="L58" s="4" t="str">
        <f ca="1" t="shared" si="1"/>
        <v>G</v>
      </c>
      <c r="M58" s="4" t="str">
        <f ca="1" t="shared" si="2"/>
        <v>C2</v>
      </c>
      <c r="N58" s="4" t="str">
        <f ca="1" t="shared" si="3"/>
        <v>C2</v>
      </c>
      <c r="O58" s="50"/>
    </row>
    <row r="59" spans="1:15" s="57" customFormat="1" ht="39" customHeight="1">
      <c r="A59" s="94" t="s">
        <v>170</v>
      </c>
      <c r="B59" s="98" t="s">
        <v>143</v>
      </c>
      <c r="C59" s="99" t="s">
        <v>90</v>
      </c>
      <c r="D59" s="88"/>
      <c r="E59" s="89" t="s">
        <v>82</v>
      </c>
      <c r="F59" s="245">
        <v>650</v>
      </c>
      <c r="G59" s="277"/>
      <c r="H59" s="100">
        <f>ROUND(G59*F59,2)</f>
        <v>0</v>
      </c>
      <c r="I59" s="5">
        <f ca="1" t="shared" si="0"/>
      </c>
      <c r="J59" s="2" t="str">
        <f t="shared" si="4"/>
        <v>C008Construction of 200 mm Concrete Pavement (Reinforced)m²</v>
      </c>
      <c r="K59" s="3" t="e">
        <f>MATCH(J59,#REF!,0)</f>
        <v>#REF!</v>
      </c>
      <c r="L59" s="4" t="str">
        <f ca="1" t="shared" si="1"/>
        <v>G</v>
      </c>
      <c r="M59" s="4" t="str">
        <f ca="1" t="shared" si="2"/>
        <v>C2</v>
      </c>
      <c r="N59" s="4" t="str">
        <f ca="1" t="shared" si="3"/>
        <v>C2</v>
      </c>
      <c r="O59" s="50"/>
    </row>
    <row r="60" spans="1:15" ht="36" customHeight="1">
      <c r="A60" s="59"/>
      <c r="B60" s="292"/>
      <c r="C60" s="166" t="s">
        <v>101</v>
      </c>
      <c r="D60" s="167"/>
      <c r="E60" s="168"/>
      <c r="F60" s="261"/>
      <c r="G60" s="282"/>
      <c r="H60" s="169"/>
      <c r="I60" s="5" t="str">
        <f ca="1" t="shared" si="0"/>
        <v>LOCKED</v>
      </c>
      <c r="J60" s="2" t="str">
        <f t="shared" si="4"/>
        <v>JOINT AND CRACK SEALING</v>
      </c>
      <c r="K60" s="3" t="e">
        <f>MATCH(J60,#REF!,0)</f>
        <v>#REF!</v>
      </c>
      <c r="L60" s="4" t="str">
        <f ca="1" t="shared" si="1"/>
        <v>G</v>
      </c>
      <c r="M60" s="4" t="str">
        <f ca="1" t="shared" si="2"/>
        <v>C2</v>
      </c>
      <c r="N60" s="4" t="str">
        <f ca="1" t="shared" si="3"/>
        <v>C2</v>
      </c>
      <c r="O60" s="50"/>
    </row>
    <row r="61" spans="1:15" s="49" customFormat="1" ht="30" customHeight="1">
      <c r="A61" s="107" t="s">
        <v>190</v>
      </c>
      <c r="B61" s="52" t="s">
        <v>186</v>
      </c>
      <c r="C61" s="53" t="s">
        <v>31</v>
      </c>
      <c r="D61" s="70" t="s">
        <v>246</v>
      </c>
      <c r="E61" s="55" t="s">
        <v>86</v>
      </c>
      <c r="F61" s="247">
        <v>1400</v>
      </c>
      <c r="G61" s="269"/>
      <c r="H61" s="56">
        <f>ROUND(G61*F61,2)</f>
        <v>0</v>
      </c>
      <c r="I61" s="5">
        <f ca="1" t="shared" si="0"/>
      </c>
      <c r="J61" s="2" t="str">
        <f t="shared" si="4"/>
        <v>D006Reflective Crack MaintenanceCW 3250-R7m</v>
      </c>
      <c r="K61" s="3" t="e">
        <f>MATCH(J61,#REF!,0)</f>
        <v>#REF!</v>
      </c>
      <c r="L61" s="4" t="str">
        <f ca="1" t="shared" si="1"/>
        <v>G</v>
      </c>
      <c r="M61" s="4" t="str">
        <f ca="1" t="shared" si="2"/>
        <v>C2</v>
      </c>
      <c r="N61" s="4" t="str">
        <f ca="1" t="shared" si="3"/>
        <v>C2</v>
      </c>
      <c r="O61" s="50"/>
    </row>
    <row r="62" spans="1:15" ht="48" customHeight="1">
      <c r="A62" s="59"/>
      <c r="B62" s="101"/>
      <c r="C62" s="102" t="s">
        <v>102</v>
      </c>
      <c r="D62" s="103"/>
      <c r="E62" s="104"/>
      <c r="F62" s="246"/>
      <c r="G62" s="279"/>
      <c r="H62" s="106"/>
      <c r="I62" s="5" t="str">
        <f ca="1" t="shared" si="0"/>
        <v>LOCKED</v>
      </c>
      <c r="J62" s="2" t="str">
        <f t="shared" si="4"/>
        <v>ASSOCIATED DRAINAGE AND UNDERGROUND WORKS</v>
      </c>
      <c r="K62" s="3" t="e">
        <f>MATCH(J62,#REF!,0)</f>
        <v>#REF!</v>
      </c>
      <c r="L62" s="4" t="str">
        <f ca="1" t="shared" si="1"/>
        <v>G</v>
      </c>
      <c r="M62" s="4" t="str">
        <f ca="1" t="shared" si="2"/>
        <v>C2</v>
      </c>
      <c r="N62" s="4" t="str">
        <f ca="1" t="shared" si="3"/>
        <v>C2</v>
      </c>
      <c r="O62" s="50"/>
    </row>
    <row r="63" spans="1:15" ht="33" customHeight="1">
      <c r="A63" s="107" t="s">
        <v>108</v>
      </c>
      <c r="B63" s="108" t="s">
        <v>187</v>
      </c>
      <c r="C63" s="109" t="s">
        <v>162</v>
      </c>
      <c r="D63" s="110" t="s">
        <v>8</v>
      </c>
      <c r="E63" s="111"/>
      <c r="F63" s="127"/>
      <c r="G63" s="270"/>
      <c r="H63" s="65"/>
      <c r="I63" s="5" t="str">
        <f ca="1" t="shared" si="0"/>
        <v>LOCKED</v>
      </c>
      <c r="J63" s="2" t="str">
        <f t="shared" si="4"/>
        <v>E006Catch PitCW 2130-R12</v>
      </c>
      <c r="K63" s="3" t="e">
        <f>MATCH(J63,#REF!,0)</f>
        <v>#REF!</v>
      </c>
      <c r="L63" s="4" t="str">
        <f ca="1" t="shared" si="1"/>
        <v>G</v>
      </c>
      <c r="M63" s="4" t="str">
        <f ca="1" t="shared" si="2"/>
        <v>C2</v>
      </c>
      <c r="N63" s="4" t="str">
        <f ca="1" t="shared" si="3"/>
        <v>C2</v>
      </c>
      <c r="O63" s="50"/>
    </row>
    <row r="64" spans="1:15" ht="39" customHeight="1">
      <c r="A64" s="107" t="s">
        <v>109</v>
      </c>
      <c r="B64" s="112" t="s">
        <v>143</v>
      </c>
      <c r="C64" s="109" t="s">
        <v>163</v>
      </c>
      <c r="D64" s="110"/>
      <c r="E64" s="113" t="s">
        <v>85</v>
      </c>
      <c r="F64" s="248">
        <v>4</v>
      </c>
      <c r="G64" s="269"/>
      <c r="H64" s="114">
        <f>ROUND(G64*F64,2)</f>
        <v>0</v>
      </c>
      <c r="I64" s="5">
        <f ca="1" t="shared" si="0"/>
      </c>
      <c r="J64" s="2" t="str">
        <f t="shared" si="4"/>
        <v>E007SD-023each</v>
      </c>
      <c r="K64" s="3" t="e">
        <f>MATCH(J64,#REF!,0)</f>
        <v>#REF!</v>
      </c>
      <c r="L64" s="4" t="str">
        <f ca="1" t="shared" si="1"/>
        <v>G</v>
      </c>
      <c r="M64" s="4" t="str">
        <f ca="1" t="shared" si="2"/>
        <v>C2</v>
      </c>
      <c r="N64" s="4" t="str">
        <f ca="1" t="shared" si="3"/>
        <v>C2</v>
      </c>
      <c r="O64" s="50"/>
    </row>
    <row r="65" spans="1:15" ht="39" customHeight="1">
      <c r="A65" s="107" t="s">
        <v>13</v>
      </c>
      <c r="B65" s="108" t="s">
        <v>188</v>
      </c>
      <c r="C65" s="109" t="s">
        <v>205</v>
      </c>
      <c r="D65" s="110" t="s">
        <v>8</v>
      </c>
      <c r="E65" s="113" t="s">
        <v>86</v>
      </c>
      <c r="F65" s="248">
        <v>3</v>
      </c>
      <c r="G65" s="269"/>
      <c r="H65" s="114">
        <f>ROUND(G65*F65,2)</f>
        <v>0</v>
      </c>
      <c r="I65" s="5">
        <f ca="1" t="shared" si="0"/>
      </c>
      <c r="J65" s="2" t="str">
        <f t="shared" si="4"/>
        <v>E012Drainage Connection PipeCW 2130-R12m</v>
      </c>
      <c r="K65" s="3" t="e">
        <f>MATCH(J65,#REF!,0)</f>
        <v>#REF!</v>
      </c>
      <c r="L65" s="4" t="str">
        <f ca="1" t="shared" si="1"/>
        <v>G</v>
      </c>
      <c r="M65" s="4" t="str">
        <f ca="1" t="shared" si="2"/>
        <v>C2</v>
      </c>
      <c r="N65" s="4" t="str">
        <f ca="1" t="shared" si="3"/>
        <v>C2</v>
      </c>
      <c r="O65" s="50"/>
    </row>
    <row r="66" spans="1:15" ht="39" customHeight="1">
      <c r="A66" s="107" t="s">
        <v>14</v>
      </c>
      <c r="B66" s="108" t="s">
        <v>189</v>
      </c>
      <c r="C66" s="109" t="s">
        <v>196</v>
      </c>
      <c r="D66" s="110" t="s">
        <v>8</v>
      </c>
      <c r="E66" s="113"/>
      <c r="F66" s="248"/>
      <c r="G66" s="199"/>
      <c r="H66" s="114"/>
      <c r="I66" s="5" t="str">
        <f ca="1" t="shared" si="0"/>
        <v>LOCKED</v>
      </c>
      <c r="J66" s="2" t="str">
        <f t="shared" si="4"/>
        <v>E017Sewer Repair - Up to 3.0 Meters LongCW 2130-R12</v>
      </c>
      <c r="K66" s="3" t="e">
        <f>MATCH(J66,#REF!,0)</f>
        <v>#REF!</v>
      </c>
      <c r="L66" s="4" t="str">
        <f ca="1" t="shared" si="1"/>
        <v>G</v>
      </c>
      <c r="M66" s="4" t="str">
        <f ca="1" t="shared" si="2"/>
        <v>C2</v>
      </c>
      <c r="N66" s="4" t="str">
        <f ca="1" t="shared" si="3"/>
        <v>C2</v>
      </c>
      <c r="O66" s="50"/>
    </row>
    <row r="67" spans="1:15" ht="39" customHeight="1">
      <c r="A67" s="107" t="s">
        <v>15</v>
      </c>
      <c r="B67" s="116" t="s">
        <v>143</v>
      </c>
      <c r="C67" s="109" t="s">
        <v>314</v>
      </c>
      <c r="D67" s="110"/>
      <c r="E67" s="113"/>
      <c r="F67" s="248"/>
      <c r="G67" s="199"/>
      <c r="H67" s="114"/>
      <c r="I67" s="5" t="str">
        <f ca="1" t="shared" si="0"/>
        <v>LOCKED</v>
      </c>
      <c r="J67" s="2" t="str">
        <f t="shared" si="4"/>
        <v>E018200 mm</v>
      </c>
      <c r="K67" s="3" t="e">
        <f>MATCH(J67,#REF!,0)</f>
        <v>#REF!</v>
      </c>
      <c r="L67" s="4" t="str">
        <f ca="1" t="shared" si="1"/>
        <v>G</v>
      </c>
      <c r="M67" s="4" t="str">
        <f ca="1" t="shared" si="2"/>
        <v>C2</v>
      </c>
      <c r="N67" s="4" t="str">
        <f ca="1" t="shared" si="3"/>
        <v>C2</v>
      </c>
      <c r="O67" s="50"/>
    </row>
    <row r="68" spans="1:15" ht="39" customHeight="1">
      <c r="A68" s="107" t="s">
        <v>16</v>
      </c>
      <c r="B68" s="117" t="s">
        <v>229</v>
      </c>
      <c r="C68" s="109" t="s">
        <v>315</v>
      </c>
      <c r="D68" s="110"/>
      <c r="E68" s="113" t="s">
        <v>85</v>
      </c>
      <c r="F68" s="248">
        <v>1</v>
      </c>
      <c r="G68" s="269"/>
      <c r="H68" s="114">
        <f>ROUND(G68*F68,2)</f>
        <v>0</v>
      </c>
      <c r="I68" s="5">
        <f ca="1" t="shared" si="0"/>
      </c>
      <c r="J68" s="2" t="str">
        <f t="shared" si="4"/>
        <v>E019Class 3 Backfilleach</v>
      </c>
      <c r="K68" s="3" t="e">
        <f>MATCH(J68,#REF!,0)</f>
        <v>#REF!</v>
      </c>
      <c r="L68" s="4" t="str">
        <f ca="1" t="shared" si="1"/>
        <v>G</v>
      </c>
      <c r="M68" s="4" t="str">
        <f ca="1" t="shared" si="2"/>
        <v>C2</v>
      </c>
      <c r="N68" s="4" t="str">
        <f ca="1" t="shared" si="3"/>
        <v>C2</v>
      </c>
      <c r="O68" s="50"/>
    </row>
    <row r="69" spans="1:15" ht="39" customHeight="1">
      <c r="A69" s="107" t="s">
        <v>17</v>
      </c>
      <c r="B69" s="108" t="s">
        <v>243</v>
      </c>
      <c r="C69" s="109" t="s">
        <v>216</v>
      </c>
      <c r="D69" s="110" t="s">
        <v>8</v>
      </c>
      <c r="E69" s="113"/>
      <c r="F69" s="248"/>
      <c r="G69" s="199"/>
      <c r="H69" s="114"/>
      <c r="I69" s="5" t="str">
        <f ca="1" t="shared" si="0"/>
        <v>LOCKED</v>
      </c>
      <c r="J69" s="2" t="str">
        <f t="shared" si="4"/>
        <v>E020Sewer Repair - In Addition to First 3.0 MetersCW 2130-R12</v>
      </c>
      <c r="K69" s="3" t="e">
        <f>MATCH(J69,#REF!,0)</f>
        <v>#REF!</v>
      </c>
      <c r="L69" s="4" t="str">
        <f ca="1" t="shared" si="1"/>
        <v>G</v>
      </c>
      <c r="M69" s="4" t="str">
        <f ca="1" t="shared" si="2"/>
        <v>C2</v>
      </c>
      <c r="N69" s="4" t="str">
        <f ca="1" t="shared" si="3"/>
        <v>C2</v>
      </c>
      <c r="O69" s="50"/>
    </row>
    <row r="70" spans="1:15" ht="39" customHeight="1">
      <c r="A70" s="107" t="s">
        <v>18</v>
      </c>
      <c r="B70" s="116" t="s">
        <v>143</v>
      </c>
      <c r="C70" s="109" t="s">
        <v>314</v>
      </c>
      <c r="D70" s="110"/>
      <c r="E70" s="113"/>
      <c r="F70" s="248"/>
      <c r="G70" s="199"/>
      <c r="H70" s="114"/>
      <c r="I70" s="5" t="str">
        <f ca="1" t="shared" si="0"/>
        <v>LOCKED</v>
      </c>
      <c r="J70" s="2" t="str">
        <f aca="true" t="shared" si="5" ref="J70:J132">CLEAN(CONCATENATE(TRIM($A70),TRIM($C70),IF(LEFT($D70)&lt;&gt;"E",TRIM($D70),),TRIM($E70)))</f>
        <v>E021200 mm</v>
      </c>
      <c r="K70" s="3" t="e">
        <f>MATCH(J70,#REF!,0)</f>
        <v>#REF!</v>
      </c>
      <c r="L70" s="4" t="str">
        <f ca="1" t="shared" si="1"/>
        <v>G</v>
      </c>
      <c r="M70" s="4" t="str">
        <f ca="1" t="shared" si="2"/>
        <v>C2</v>
      </c>
      <c r="N70" s="4" t="str">
        <f ca="1" t="shared" si="3"/>
        <v>C2</v>
      </c>
      <c r="O70" s="50"/>
    </row>
    <row r="71" spans="1:15" ht="39" customHeight="1">
      <c r="A71" s="107" t="s">
        <v>19</v>
      </c>
      <c r="B71" s="117" t="s">
        <v>229</v>
      </c>
      <c r="C71" s="109" t="s">
        <v>315</v>
      </c>
      <c r="D71" s="110"/>
      <c r="E71" s="113" t="s">
        <v>86</v>
      </c>
      <c r="F71" s="248">
        <v>2</v>
      </c>
      <c r="G71" s="269"/>
      <c r="H71" s="114">
        <f>ROUND(G71*F71,2)</f>
        <v>0</v>
      </c>
      <c r="I71" s="5">
        <f aca="true" ca="1" t="shared" si="6" ref="I71:I133">IF(CELL("protect",$G71)=1,"LOCKED","")</f>
      </c>
      <c r="J71" s="2" t="str">
        <f t="shared" si="5"/>
        <v>E022Class 3 Backfillm</v>
      </c>
      <c r="K71" s="3" t="e">
        <f>MATCH(J71,#REF!,0)</f>
        <v>#REF!</v>
      </c>
      <c r="L71" s="4" t="str">
        <f aca="true" ca="1" t="shared" si="7" ref="L71:L133">CELL("format",$F71)</f>
        <v>G</v>
      </c>
      <c r="M71" s="4" t="str">
        <f aca="true" ca="1" t="shared" si="8" ref="M71:M133">CELL("format",$G71)</f>
        <v>C2</v>
      </c>
      <c r="N71" s="4" t="str">
        <f aca="true" ca="1" t="shared" si="9" ref="N71:N133">CELL("format",$H71)</f>
        <v>C2</v>
      </c>
      <c r="O71" s="50"/>
    </row>
    <row r="72" spans="1:15" s="119" customFormat="1" ht="43.5" customHeight="1">
      <c r="A72" s="107" t="s">
        <v>20</v>
      </c>
      <c r="B72" s="52" t="s">
        <v>244</v>
      </c>
      <c r="C72" s="109" t="s">
        <v>286</v>
      </c>
      <c r="D72" s="70" t="s">
        <v>8</v>
      </c>
      <c r="E72" s="55"/>
      <c r="F72" s="247"/>
      <c r="G72" s="276"/>
      <c r="H72" s="118"/>
      <c r="I72" s="5" t="str">
        <f ca="1" t="shared" si="6"/>
        <v>LOCKED</v>
      </c>
      <c r="J72" s="2" t="str">
        <f t="shared" si="5"/>
        <v>E023Replacing Existing Manhole and Catch Basin Frames &amp; CoversCW 2130-R12</v>
      </c>
      <c r="K72" s="3" t="e">
        <f>MATCH(J72,#REF!,0)</f>
        <v>#REF!</v>
      </c>
      <c r="L72" s="4" t="str">
        <f ca="1" t="shared" si="7"/>
        <v>G</v>
      </c>
      <c r="M72" s="4" t="str">
        <f ca="1" t="shared" si="8"/>
        <v>G</v>
      </c>
      <c r="N72" s="4" t="str">
        <f ca="1" t="shared" si="9"/>
        <v>C2</v>
      </c>
      <c r="O72" s="50"/>
    </row>
    <row r="73" spans="1:15" s="57" customFormat="1" ht="43.5" customHeight="1">
      <c r="A73" s="107" t="s">
        <v>21</v>
      </c>
      <c r="B73" s="58" t="s">
        <v>143</v>
      </c>
      <c r="C73" s="53" t="s">
        <v>217</v>
      </c>
      <c r="D73" s="70"/>
      <c r="E73" s="55" t="s">
        <v>85</v>
      </c>
      <c r="F73" s="247">
        <v>2</v>
      </c>
      <c r="G73" s="269"/>
      <c r="H73" s="56">
        <f aca="true" t="shared" si="10" ref="H73:H78">ROUND(G73*F73,2)</f>
        <v>0</v>
      </c>
      <c r="I73" s="5">
        <f ca="1" t="shared" si="6"/>
      </c>
      <c r="J73" s="2" t="str">
        <f t="shared" si="5"/>
        <v>E024AP-004 - Standard Frame for Manhole and Catch Basineach</v>
      </c>
      <c r="K73" s="3" t="e">
        <f>MATCH(J73,#REF!,0)</f>
        <v>#REF!</v>
      </c>
      <c r="L73" s="4" t="str">
        <f ca="1" t="shared" si="7"/>
        <v>G</v>
      </c>
      <c r="M73" s="4" t="str">
        <f ca="1" t="shared" si="8"/>
        <v>C2</v>
      </c>
      <c r="N73" s="4" t="str">
        <f ca="1" t="shared" si="9"/>
        <v>C2</v>
      </c>
      <c r="O73" s="50"/>
    </row>
    <row r="74" spans="1:15" s="57" customFormat="1" ht="43.5" customHeight="1">
      <c r="A74" s="107" t="s">
        <v>22</v>
      </c>
      <c r="B74" s="58" t="s">
        <v>144</v>
      </c>
      <c r="C74" s="53" t="s">
        <v>218</v>
      </c>
      <c r="D74" s="70"/>
      <c r="E74" s="55" t="s">
        <v>85</v>
      </c>
      <c r="F74" s="247">
        <v>2</v>
      </c>
      <c r="G74" s="269"/>
      <c r="H74" s="56">
        <f t="shared" si="10"/>
        <v>0</v>
      </c>
      <c r="I74" s="5">
        <f ca="1" t="shared" si="6"/>
      </c>
      <c r="J74" s="2" t="str">
        <f t="shared" si="5"/>
        <v>E025AP-005 - Standard Solid Cover for Standard Frameeach</v>
      </c>
      <c r="K74" s="3" t="e">
        <f>MATCH(J74,#REF!,0)</f>
        <v>#REF!</v>
      </c>
      <c r="L74" s="4" t="str">
        <f ca="1" t="shared" si="7"/>
        <v>G</v>
      </c>
      <c r="M74" s="4" t="str">
        <f ca="1" t="shared" si="8"/>
        <v>C2</v>
      </c>
      <c r="N74" s="4" t="str">
        <f ca="1" t="shared" si="9"/>
        <v>C2</v>
      </c>
      <c r="O74" s="50"/>
    </row>
    <row r="75" spans="1:15" s="57" customFormat="1" ht="43.5" customHeight="1">
      <c r="A75" s="107" t="s">
        <v>23</v>
      </c>
      <c r="B75" s="120" t="s">
        <v>316</v>
      </c>
      <c r="C75" s="121" t="s">
        <v>164</v>
      </c>
      <c r="D75" s="122" t="s">
        <v>8</v>
      </c>
      <c r="E75" s="123"/>
      <c r="F75" s="249"/>
      <c r="G75" s="124"/>
      <c r="H75" s="124"/>
      <c r="I75" s="5" t="str">
        <f ca="1" t="shared" si="6"/>
        <v>LOCKED</v>
      </c>
      <c r="J75" s="2" t="str">
        <f t="shared" si="5"/>
        <v>E034Connecting to Existing Catch BasinCW 2130-R12</v>
      </c>
      <c r="K75" s="3" t="e">
        <f>MATCH(J75,#REF!,0)</f>
        <v>#REF!</v>
      </c>
      <c r="L75" s="4" t="str">
        <f ca="1" t="shared" si="7"/>
        <v>G</v>
      </c>
      <c r="M75" s="4" t="str">
        <f ca="1" t="shared" si="8"/>
        <v>C2</v>
      </c>
      <c r="N75" s="4" t="str">
        <f ca="1" t="shared" si="9"/>
        <v>C2</v>
      </c>
      <c r="O75" s="50"/>
    </row>
    <row r="76" spans="1:15" s="57" customFormat="1" ht="43.5" customHeight="1">
      <c r="A76" s="107" t="s">
        <v>24</v>
      </c>
      <c r="B76" s="125" t="s">
        <v>143</v>
      </c>
      <c r="C76" s="121" t="s">
        <v>298</v>
      </c>
      <c r="D76" s="122"/>
      <c r="E76" s="123" t="s">
        <v>85</v>
      </c>
      <c r="F76" s="249">
        <v>2</v>
      </c>
      <c r="G76" s="269"/>
      <c r="H76" s="124">
        <f t="shared" si="10"/>
        <v>0</v>
      </c>
      <c r="I76" s="5">
        <f ca="1" t="shared" si="6"/>
      </c>
      <c r="J76" s="2" t="str">
        <f t="shared" si="5"/>
        <v>E035250 mm Drainage Connection Pipeeach</v>
      </c>
      <c r="K76" s="3" t="e">
        <f>MATCH(J76,#REF!,0)</f>
        <v>#REF!</v>
      </c>
      <c r="L76" s="4" t="str">
        <f ca="1" t="shared" si="7"/>
        <v>G</v>
      </c>
      <c r="M76" s="4" t="str">
        <f ca="1" t="shared" si="8"/>
        <v>C2</v>
      </c>
      <c r="N76" s="4" t="str">
        <f ca="1" t="shared" si="9"/>
        <v>C2</v>
      </c>
      <c r="O76" s="50"/>
    </row>
    <row r="77" spans="1:15" ht="39" customHeight="1">
      <c r="A77" s="107" t="s">
        <v>166</v>
      </c>
      <c r="B77" s="126" t="s">
        <v>295</v>
      </c>
      <c r="C77" s="109" t="s">
        <v>9</v>
      </c>
      <c r="D77" s="110" t="s">
        <v>8</v>
      </c>
      <c r="E77" s="127" t="s">
        <v>85</v>
      </c>
      <c r="F77" s="248">
        <v>4</v>
      </c>
      <c r="G77" s="269"/>
      <c r="H77" s="115">
        <f t="shared" si="10"/>
        <v>0</v>
      </c>
      <c r="I77" s="5">
        <f ca="1" t="shared" si="6"/>
      </c>
      <c r="J77" s="2" t="str">
        <f t="shared" si="5"/>
        <v>E050Abandoning Existing Drainage InletsCW 2130-R12each</v>
      </c>
      <c r="K77" s="3" t="e">
        <f>MATCH(J77,#REF!,0)</f>
        <v>#REF!</v>
      </c>
      <c r="L77" s="4" t="str">
        <f ca="1" t="shared" si="7"/>
        <v>G</v>
      </c>
      <c r="M77" s="4" t="str">
        <f ca="1" t="shared" si="8"/>
        <v>C2</v>
      </c>
      <c r="N77" s="4" t="str">
        <f ca="1" t="shared" si="9"/>
        <v>C2</v>
      </c>
      <c r="O77" s="50"/>
    </row>
    <row r="78" spans="1:15" s="57" customFormat="1" ht="30" customHeight="1">
      <c r="A78" s="107" t="s">
        <v>0</v>
      </c>
      <c r="B78" s="52" t="s">
        <v>317</v>
      </c>
      <c r="C78" s="53" t="s">
        <v>1</v>
      </c>
      <c r="D78" s="70" t="s">
        <v>2</v>
      </c>
      <c r="E78" s="55" t="s">
        <v>85</v>
      </c>
      <c r="F78" s="247">
        <v>8</v>
      </c>
      <c r="G78" s="269"/>
      <c r="H78" s="56">
        <f t="shared" si="10"/>
        <v>0</v>
      </c>
      <c r="I78" s="5">
        <f ca="1" t="shared" si="6"/>
      </c>
      <c r="J78" s="2" t="str">
        <f t="shared" si="5"/>
        <v>E050ACatch Basin CleaningCW 2140-R3each</v>
      </c>
      <c r="K78" s="3" t="e">
        <f>MATCH(J78,#REF!,0)</f>
        <v>#REF!</v>
      </c>
      <c r="L78" s="4" t="str">
        <f ca="1" t="shared" si="7"/>
        <v>G</v>
      </c>
      <c r="M78" s="4" t="str">
        <f ca="1" t="shared" si="8"/>
        <v>C2</v>
      </c>
      <c r="N78" s="4" t="str">
        <f ca="1" t="shared" si="9"/>
        <v>C2</v>
      </c>
      <c r="O78" s="50"/>
    </row>
    <row r="79" spans="1:15" s="49" customFormat="1" ht="30" customHeight="1">
      <c r="A79" s="128"/>
      <c r="B79" s="129" t="s">
        <v>318</v>
      </c>
      <c r="C79" s="130" t="s">
        <v>319</v>
      </c>
      <c r="D79" s="131" t="s">
        <v>2</v>
      </c>
      <c r="E79" s="132"/>
      <c r="F79" s="250"/>
      <c r="G79" s="133"/>
      <c r="H79" s="134"/>
      <c r="I79" s="5" t="str">
        <f ca="1" t="shared" si="6"/>
        <v>LOCKED</v>
      </c>
      <c r="J79" s="2" t="str">
        <f t="shared" si="5"/>
        <v>Sewer CleaningCW 2140-R3</v>
      </c>
      <c r="K79" s="3" t="e">
        <f>MATCH(J79,#REF!,0)</f>
        <v>#REF!</v>
      </c>
      <c r="L79" s="4" t="str">
        <f ca="1" t="shared" si="7"/>
        <v>G</v>
      </c>
      <c r="M79" s="4" t="str">
        <f ca="1" t="shared" si="8"/>
        <v>C2</v>
      </c>
      <c r="N79" s="4" t="str">
        <f ca="1" t="shared" si="9"/>
        <v>C2</v>
      </c>
      <c r="O79" s="50"/>
    </row>
    <row r="80" spans="1:15" s="49" customFormat="1" ht="30" customHeight="1">
      <c r="A80" s="128"/>
      <c r="B80" s="135" t="s">
        <v>143</v>
      </c>
      <c r="C80" s="130" t="s">
        <v>314</v>
      </c>
      <c r="D80" s="131"/>
      <c r="E80" s="132" t="s">
        <v>86</v>
      </c>
      <c r="F80" s="250">
        <v>15</v>
      </c>
      <c r="G80" s="280"/>
      <c r="H80" s="134">
        <f>ROUND(G80*F80,2)</f>
        <v>0</v>
      </c>
      <c r="I80" s="5">
        <f ca="1" t="shared" si="6"/>
      </c>
      <c r="J80" s="2" t="str">
        <f t="shared" si="5"/>
        <v>200 mmm</v>
      </c>
      <c r="K80" s="3" t="e">
        <f>MATCH(J80,#REF!,0)</f>
        <v>#REF!</v>
      </c>
      <c r="L80" s="4" t="str">
        <f ca="1" t="shared" si="7"/>
        <v>G</v>
      </c>
      <c r="M80" s="4" t="str">
        <f ca="1" t="shared" si="8"/>
        <v>C2</v>
      </c>
      <c r="N80" s="4" t="str">
        <f ca="1" t="shared" si="9"/>
        <v>C2</v>
      </c>
      <c r="O80" s="50"/>
    </row>
    <row r="81" spans="1:15" s="49" customFormat="1" ht="30" customHeight="1">
      <c r="A81" s="128"/>
      <c r="B81" s="117" t="s">
        <v>229</v>
      </c>
      <c r="C81" s="130" t="s">
        <v>320</v>
      </c>
      <c r="D81" s="131" t="s">
        <v>321</v>
      </c>
      <c r="E81" s="132"/>
      <c r="F81" s="250"/>
      <c r="G81" s="133"/>
      <c r="H81" s="134"/>
      <c r="I81" s="5" t="str">
        <f ca="1" t="shared" si="6"/>
        <v>LOCKED</v>
      </c>
      <c r="J81" s="2" t="str">
        <f t="shared" si="5"/>
        <v>Sewer Service InspectionCW 2145-R3</v>
      </c>
      <c r="K81" s="3" t="e">
        <f>MATCH(J81,#REF!,0)</f>
        <v>#REF!</v>
      </c>
      <c r="L81" s="4" t="str">
        <f ca="1" t="shared" si="7"/>
        <v>G</v>
      </c>
      <c r="M81" s="4" t="str">
        <f ca="1" t="shared" si="8"/>
        <v>C2</v>
      </c>
      <c r="N81" s="4" t="str">
        <f ca="1" t="shared" si="9"/>
        <v>C2</v>
      </c>
      <c r="O81" s="50"/>
    </row>
    <row r="82" spans="1:15" s="49" customFormat="1" ht="30" customHeight="1" thickBot="1">
      <c r="A82" s="128"/>
      <c r="B82" s="300" t="s">
        <v>144</v>
      </c>
      <c r="C82" s="301" t="s">
        <v>314</v>
      </c>
      <c r="D82" s="302"/>
      <c r="E82" s="303" t="s">
        <v>86</v>
      </c>
      <c r="F82" s="304">
        <v>15</v>
      </c>
      <c r="G82" s="305"/>
      <c r="H82" s="306">
        <f>ROUND(G82*F82,2)</f>
        <v>0</v>
      </c>
      <c r="I82" s="5">
        <f ca="1" t="shared" si="6"/>
      </c>
      <c r="J82" s="2" t="str">
        <f t="shared" si="5"/>
        <v>200 mmm</v>
      </c>
      <c r="K82" s="3" t="e">
        <f>MATCH(J82,#REF!,0)</f>
        <v>#REF!</v>
      </c>
      <c r="L82" s="4" t="str">
        <f ca="1" t="shared" si="7"/>
        <v>G</v>
      </c>
      <c r="M82" s="4" t="str">
        <f ca="1" t="shared" si="8"/>
        <v>C2</v>
      </c>
      <c r="N82" s="4" t="str">
        <f ca="1" t="shared" si="9"/>
        <v>C2</v>
      </c>
      <c r="O82" s="50"/>
    </row>
    <row r="83" spans="1:15" ht="36" customHeight="1" thickTop="1">
      <c r="A83" s="59"/>
      <c r="B83" s="293"/>
      <c r="C83" s="294" t="s">
        <v>103</v>
      </c>
      <c r="D83" s="295"/>
      <c r="E83" s="296"/>
      <c r="F83" s="297"/>
      <c r="G83" s="298"/>
      <c r="H83" s="299"/>
      <c r="I83" s="5" t="str">
        <f ca="1" t="shared" si="6"/>
        <v>LOCKED</v>
      </c>
      <c r="J83" s="2" t="str">
        <f t="shared" si="5"/>
        <v>ADJUSTMENTS</v>
      </c>
      <c r="K83" s="3" t="e">
        <f>MATCH(J83,#REF!,0)</f>
        <v>#REF!</v>
      </c>
      <c r="L83" s="4" t="str">
        <f ca="1" t="shared" si="7"/>
        <v>G</v>
      </c>
      <c r="M83" s="4" t="str">
        <f ca="1" t="shared" si="8"/>
        <v>C2</v>
      </c>
      <c r="N83" s="4" t="str">
        <f ca="1" t="shared" si="9"/>
        <v>C2</v>
      </c>
      <c r="O83" s="50"/>
    </row>
    <row r="84" spans="1:15" s="57" customFormat="1" ht="43.5" customHeight="1">
      <c r="A84" s="107" t="s">
        <v>110</v>
      </c>
      <c r="B84" s="52" t="s">
        <v>322</v>
      </c>
      <c r="C84" s="53" t="s">
        <v>197</v>
      </c>
      <c r="D84" s="70" t="s">
        <v>10</v>
      </c>
      <c r="E84" s="55" t="s">
        <v>85</v>
      </c>
      <c r="F84" s="247">
        <v>11</v>
      </c>
      <c r="G84" s="269"/>
      <c r="H84" s="56">
        <f>ROUND(G84*F84,2)</f>
        <v>0</v>
      </c>
      <c r="I84" s="5">
        <f ca="1" t="shared" si="6"/>
      </c>
      <c r="J84" s="2" t="str">
        <f t="shared" si="5"/>
        <v>F001Adjustment of Catch Basins / Manholes FramesCW 3210-R7each</v>
      </c>
      <c r="K84" s="3" t="e">
        <f>MATCH(J84,#REF!,0)</f>
        <v>#REF!</v>
      </c>
      <c r="L84" s="4" t="str">
        <f ca="1" t="shared" si="7"/>
        <v>G</v>
      </c>
      <c r="M84" s="4" t="str">
        <f ca="1" t="shared" si="8"/>
        <v>C2</v>
      </c>
      <c r="N84" s="4" t="str">
        <f ca="1" t="shared" si="9"/>
        <v>C2</v>
      </c>
      <c r="O84" s="50"/>
    </row>
    <row r="85" spans="1:15" s="57" customFormat="1" ht="30" customHeight="1">
      <c r="A85" s="107" t="s">
        <v>111</v>
      </c>
      <c r="B85" s="52" t="s">
        <v>323</v>
      </c>
      <c r="C85" s="53" t="s">
        <v>219</v>
      </c>
      <c r="D85" s="70" t="s">
        <v>8</v>
      </c>
      <c r="E85" s="55"/>
      <c r="F85" s="247"/>
      <c r="G85" s="124"/>
      <c r="H85" s="118"/>
      <c r="I85" s="5" t="str">
        <f ca="1" t="shared" si="6"/>
        <v>LOCKED</v>
      </c>
      <c r="J85" s="2" t="str">
        <f t="shared" si="5"/>
        <v>F002Replacing Existing RisersCW 2130-R12</v>
      </c>
      <c r="K85" s="3" t="e">
        <f>MATCH(J85,#REF!,0)</f>
        <v>#REF!</v>
      </c>
      <c r="L85" s="4" t="str">
        <f ca="1" t="shared" si="7"/>
        <v>G</v>
      </c>
      <c r="M85" s="4" t="str">
        <f ca="1" t="shared" si="8"/>
        <v>C2</v>
      </c>
      <c r="N85" s="4" t="str">
        <f ca="1" t="shared" si="9"/>
        <v>C2</v>
      </c>
      <c r="O85" s="50"/>
    </row>
    <row r="86" spans="1:15" s="57" customFormat="1" ht="30" customHeight="1">
      <c r="A86" s="136" t="s">
        <v>220</v>
      </c>
      <c r="B86" s="58" t="s">
        <v>143</v>
      </c>
      <c r="C86" s="53" t="s">
        <v>226</v>
      </c>
      <c r="D86" s="70"/>
      <c r="E86" s="55" t="s">
        <v>87</v>
      </c>
      <c r="F86" s="251">
        <v>2</v>
      </c>
      <c r="G86" s="269"/>
      <c r="H86" s="56">
        <f>ROUND(G86*F86,2)</f>
        <v>0</v>
      </c>
      <c r="I86" s="5">
        <f ca="1" t="shared" si="6"/>
      </c>
      <c r="J86" s="2" t="str">
        <f t="shared" si="5"/>
        <v>F002APre-cast Concrete Risersvert. m</v>
      </c>
      <c r="K86" s="3" t="e">
        <f>MATCH(J86,#REF!,0)</f>
        <v>#REF!</v>
      </c>
      <c r="L86" s="4" t="str">
        <f ca="1" t="shared" si="7"/>
        <v>G</v>
      </c>
      <c r="M86" s="4" t="str">
        <f ca="1" t="shared" si="8"/>
        <v>C2</v>
      </c>
      <c r="N86" s="4" t="str">
        <f ca="1" t="shared" si="9"/>
        <v>C2</v>
      </c>
      <c r="O86" s="50"/>
    </row>
    <row r="87" spans="1:15" s="49" customFormat="1" ht="30" customHeight="1">
      <c r="A87" s="107" t="s">
        <v>112</v>
      </c>
      <c r="B87" s="52" t="s">
        <v>324</v>
      </c>
      <c r="C87" s="53" t="s">
        <v>200</v>
      </c>
      <c r="D87" s="70" t="s">
        <v>10</v>
      </c>
      <c r="E87" s="55"/>
      <c r="F87" s="247"/>
      <c r="G87" s="276"/>
      <c r="H87" s="118"/>
      <c r="I87" s="5" t="str">
        <f ca="1" t="shared" si="6"/>
        <v>LOCKED</v>
      </c>
      <c r="J87" s="2" t="str">
        <f t="shared" si="5"/>
        <v>F003Lifter RingsCW 3210-R7</v>
      </c>
      <c r="K87" s="3" t="e">
        <f>MATCH(J87,#REF!,0)</f>
        <v>#REF!</v>
      </c>
      <c r="L87" s="4" t="str">
        <f ca="1" t="shared" si="7"/>
        <v>G</v>
      </c>
      <c r="M87" s="4" t="str">
        <f ca="1" t="shared" si="8"/>
        <v>G</v>
      </c>
      <c r="N87" s="4" t="str">
        <f ca="1" t="shared" si="9"/>
        <v>C2</v>
      </c>
      <c r="O87" s="50"/>
    </row>
    <row r="88" spans="1:15" s="57" customFormat="1" ht="30" customHeight="1">
      <c r="A88" s="107" t="s">
        <v>113</v>
      </c>
      <c r="B88" s="58" t="s">
        <v>143</v>
      </c>
      <c r="C88" s="53" t="s">
        <v>282</v>
      </c>
      <c r="D88" s="70"/>
      <c r="E88" s="55" t="s">
        <v>85</v>
      </c>
      <c r="F88" s="247">
        <v>1</v>
      </c>
      <c r="G88" s="269"/>
      <c r="H88" s="56">
        <f aca="true" t="shared" si="11" ref="H88:H95">ROUND(G88*F88,2)</f>
        <v>0</v>
      </c>
      <c r="I88" s="5">
        <f ca="1" t="shared" si="6"/>
      </c>
      <c r="J88" s="2" t="str">
        <f t="shared" si="5"/>
        <v>F00438 mmeach</v>
      </c>
      <c r="K88" s="3" t="e">
        <f>MATCH(J88,#REF!,0)</f>
        <v>#REF!</v>
      </c>
      <c r="L88" s="4" t="str">
        <f ca="1" t="shared" si="7"/>
        <v>G</v>
      </c>
      <c r="M88" s="4" t="str">
        <f ca="1" t="shared" si="8"/>
        <v>C2</v>
      </c>
      <c r="N88" s="4" t="str">
        <f ca="1" t="shared" si="9"/>
        <v>C2</v>
      </c>
      <c r="O88" s="50"/>
    </row>
    <row r="89" spans="1:15" s="57" customFormat="1" ht="30" customHeight="1">
      <c r="A89" s="107" t="s">
        <v>114</v>
      </c>
      <c r="B89" s="58" t="s">
        <v>144</v>
      </c>
      <c r="C89" s="53" t="s">
        <v>283</v>
      </c>
      <c r="D89" s="70"/>
      <c r="E89" s="55" t="s">
        <v>85</v>
      </c>
      <c r="F89" s="247">
        <v>9</v>
      </c>
      <c r="G89" s="269"/>
      <c r="H89" s="56">
        <f t="shared" si="11"/>
        <v>0</v>
      </c>
      <c r="I89" s="5">
        <f ca="1" t="shared" si="6"/>
      </c>
      <c r="J89" s="2" t="str">
        <f t="shared" si="5"/>
        <v>F00551 mmeach</v>
      </c>
      <c r="K89" s="3" t="e">
        <f>MATCH(J89,#REF!,0)</f>
        <v>#REF!</v>
      </c>
      <c r="L89" s="4" t="str">
        <f ca="1" t="shared" si="7"/>
        <v>G</v>
      </c>
      <c r="M89" s="4" t="str">
        <f ca="1" t="shared" si="8"/>
        <v>C2</v>
      </c>
      <c r="N89" s="4" t="str">
        <f ca="1" t="shared" si="9"/>
        <v>C2</v>
      </c>
      <c r="O89" s="50"/>
    </row>
    <row r="90" spans="1:15" s="57" customFormat="1" ht="30" customHeight="1">
      <c r="A90" s="107" t="s">
        <v>115</v>
      </c>
      <c r="B90" s="58" t="s">
        <v>145</v>
      </c>
      <c r="C90" s="53" t="s">
        <v>284</v>
      </c>
      <c r="D90" s="70"/>
      <c r="E90" s="55" t="s">
        <v>85</v>
      </c>
      <c r="F90" s="247">
        <v>1</v>
      </c>
      <c r="G90" s="269"/>
      <c r="H90" s="56">
        <f t="shared" si="11"/>
        <v>0</v>
      </c>
      <c r="I90" s="5">
        <f ca="1" t="shared" si="6"/>
      </c>
      <c r="J90" s="2" t="str">
        <f t="shared" si="5"/>
        <v>F00664 mmeach</v>
      </c>
      <c r="K90" s="3" t="e">
        <f>MATCH(J90,#REF!,0)</f>
        <v>#REF!</v>
      </c>
      <c r="L90" s="4" t="str">
        <f ca="1" t="shared" si="7"/>
        <v>G</v>
      </c>
      <c r="M90" s="4" t="str">
        <f ca="1" t="shared" si="8"/>
        <v>C2</v>
      </c>
      <c r="N90" s="4" t="str">
        <f ca="1" t="shared" si="9"/>
        <v>C2</v>
      </c>
      <c r="O90" s="50"/>
    </row>
    <row r="91" spans="1:15" s="49" customFormat="1" ht="30" customHeight="1">
      <c r="A91" s="107" t="s">
        <v>116</v>
      </c>
      <c r="B91" s="52" t="s">
        <v>325</v>
      </c>
      <c r="C91" s="53" t="s">
        <v>199</v>
      </c>
      <c r="D91" s="70" t="s">
        <v>10</v>
      </c>
      <c r="E91" s="55" t="s">
        <v>85</v>
      </c>
      <c r="F91" s="247">
        <v>2</v>
      </c>
      <c r="G91" s="269"/>
      <c r="H91" s="56">
        <f t="shared" si="11"/>
        <v>0</v>
      </c>
      <c r="I91" s="5">
        <f ca="1" t="shared" si="6"/>
      </c>
      <c r="J91" s="2" t="str">
        <f t="shared" si="5"/>
        <v>F009Adjustment of Valve BoxesCW 3210-R7each</v>
      </c>
      <c r="K91" s="3" t="e">
        <f>MATCH(J91,#REF!,0)</f>
        <v>#REF!</v>
      </c>
      <c r="L91" s="4" t="str">
        <f ca="1" t="shared" si="7"/>
        <v>G</v>
      </c>
      <c r="M91" s="4" t="str">
        <f ca="1" t="shared" si="8"/>
        <v>C2</v>
      </c>
      <c r="N91" s="4" t="str">
        <f ca="1" t="shared" si="9"/>
        <v>C2</v>
      </c>
      <c r="O91" s="50"/>
    </row>
    <row r="92" spans="1:15" s="49" customFormat="1" ht="30" customHeight="1">
      <c r="A92" s="107" t="s">
        <v>171</v>
      </c>
      <c r="B92" s="52" t="s">
        <v>326</v>
      </c>
      <c r="C92" s="53" t="s">
        <v>201</v>
      </c>
      <c r="D92" s="70" t="s">
        <v>10</v>
      </c>
      <c r="E92" s="55" t="s">
        <v>85</v>
      </c>
      <c r="F92" s="247">
        <v>2</v>
      </c>
      <c r="G92" s="269"/>
      <c r="H92" s="56">
        <f t="shared" si="11"/>
        <v>0</v>
      </c>
      <c r="I92" s="5">
        <f ca="1" t="shared" si="6"/>
      </c>
      <c r="J92" s="2" t="str">
        <f t="shared" si="5"/>
        <v>F010Valve Box ExtensionsCW 3210-R7each</v>
      </c>
      <c r="K92" s="3" t="e">
        <f>MATCH(J92,#REF!,0)</f>
        <v>#REF!</v>
      </c>
      <c r="L92" s="4" t="str">
        <f ca="1" t="shared" si="7"/>
        <v>G</v>
      </c>
      <c r="M92" s="4" t="str">
        <f ca="1" t="shared" si="8"/>
        <v>C2</v>
      </c>
      <c r="N92" s="4" t="str">
        <f ca="1" t="shared" si="9"/>
        <v>C2</v>
      </c>
      <c r="O92" s="50"/>
    </row>
    <row r="93" spans="1:15" s="49" customFormat="1" ht="30" customHeight="1">
      <c r="A93" s="128" t="s">
        <v>117</v>
      </c>
      <c r="B93" s="52" t="s">
        <v>327</v>
      </c>
      <c r="C93" s="91" t="s">
        <v>198</v>
      </c>
      <c r="D93" s="70" t="s">
        <v>10</v>
      </c>
      <c r="E93" s="87" t="s">
        <v>85</v>
      </c>
      <c r="F93" s="247">
        <v>2</v>
      </c>
      <c r="G93" s="271"/>
      <c r="H93" s="56">
        <f t="shared" si="11"/>
        <v>0</v>
      </c>
      <c r="I93" s="5">
        <f ca="1" t="shared" si="6"/>
      </c>
      <c r="J93" s="2" t="str">
        <f t="shared" si="5"/>
        <v>F014Adjustment of Curb Inlet with New Inlet BoxCW 3210-R7each</v>
      </c>
      <c r="K93" s="3" t="e">
        <f>MATCH(J93,#REF!,0)</f>
        <v>#REF!</v>
      </c>
      <c r="L93" s="4" t="str">
        <f ca="1" t="shared" si="7"/>
        <v>G</v>
      </c>
      <c r="M93" s="4" t="str">
        <f ca="1" t="shared" si="8"/>
        <v>C2</v>
      </c>
      <c r="N93" s="4" t="str">
        <f ca="1" t="shared" si="9"/>
        <v>C2</v>
      </c>
      <c r="O93" s="50"/>
    </row>
    <row r="94" spans="1:15" s="49" customFormat="1" ht="42.75" customHeight="1">
      <c r="A94" s="128"/>
      <c r="B94" s="129" t="s">
        <v>328</v>
      </c>
      <c r="C94" s="130" t="s">
        <v>329</v>
      </c>
      <c r="D94" s="131" t="s">
        <v>8</v>
      </c>
      <c r="E94" s="132" t="s">
        <v>85</v>
      </c>
      <c r="F94" s="250">
        <v>8</v>
      </c>
      <c r="G94" s="280"/>
      <c r="H94" s="134">
        <f t="shared" si="11"/>
        <v>0</v>
      </c>
      <c r="I94" s="5">
        <f ca="1" t="shared" si="6"/>
      </c>
      <c r="J94" s="2" t="str">
        <f t="shared" si="5"/>
        <v>Replacing Existing Catchbasin Hoods c/w Pins and HooksCW 2130-R12each</v>
      </c>
      <c r="K94" s="3" t="e">
        <f>MATCH(J94,#REF!,0)</f>
        <v>#REF!</v>
      </c>
      <c r="L94" s="4" t="str">
        <f ca="1" t="shared" si="7"/>
        <v>G</v>
      </c>
      <c r="M94" s="4" t="str">
        <f ca="1" t="shared" si="8"/>
        <v>C2</v>
      </c>
      <c r="N94" s="4" t="str">
        <f ca="1" t="shared" si="9"/>
        <v>C2</v>
      </c>
      <c r="O94" s="50"/>
    </row>
    <row r="95" spans="1:15" s="49" customFormat="1" ht="38.25" customHeight="1">
      <c r="A95" s="128"/>
      <c r="B95" s="129" t="s">
        <v>330</v>
      </c>
      <c r="C95" s="130" t="s">
        <v>331</v>
      </c>
      <c r="D95" s="131" t="s">
        <v>8</v>
      </c>
      <c r="E95" s="132" t="s">
        <v>85</v>
      </c>
      <c r="F95" s="250">
        <v>36</v>
      </c>
      <c r="G95" s="280"/>
      <c r="H95" s="134">
        <f t="shared" si="11"/>
        <v>0</v>
      </c>
      <c r="I95" s="5">
        <f ca="1" t="shared" si="6"/>
      </c>
      <c r="J95" s="2" t="str">
        <f t="shared" si="5"/>
        <v>Replacing Existing Manhole or Catchbasin RungsCW 2130-R12each</v>
      </c>
      <c r="K95" s="3" t="e">
        <f>MATCH(J95,#REF!,0)</f>
        <v>#REF!</v>
      </c>
      <c r="L95" s="4" t="str">
        <f ca="1" t="shared" si="7"/>
        <v>G</v>
      </c>
      <c r="M95" s="4" t="str">
        <f ca="1" t="shared" si="8"/>
        <v>C2</v>
      </c>
      <c r="N95" s="4" t="str">
        <f ca="1" t="shared" si="9"/>
        <v>C2</v>
      </c>
      <c r="O95" s="50"/>
    </row>
    <row r="96" spans="1:15" s="49" customFormat="1" ht="30" customHeight="1">
      <c r="A96" s="137"/>
      <c r="B96" s="138"/>
      <c r="C96" s="139" t="s">
        <v>104</v>
      </c>
      <c r="D96" s="140"/>
      <c r="E96" s="141"/>
      <c r="F96" s="252"/>
      <c r="G96" s="133"/>
      <c r="H96" s="142"/>
      <c r="I96" s="5" t="str">
        <f ca="1" t="shared" si="6"/>
        <v>LOCKED</v>
      </c>
      <c r="J96" s="2" t="str">
        <f t="shared" si="5"/>
        <v>LANDSCAPING</v>
      </c>
      <c r="K96" s="3" t="e">
        <f>MATCH(J96,#REF!,0)</f>
        <v>#REF!</v>
      </c>
      <c r="L96" s="4" t="str">
        <f ca="1" t="shared" si="7"/>
        <v>G</v>
      </c>
      <c r="M96" s="4" t="str">
        <f ca="1" t="shared" si="8"/>
        <v>C2</v>
      </c>
      <c r="N96" s="4" t="str">
        <f ca="1" t="shared" si="9"/>
        <v>C2</v>
      </c>
      <c r="O96" s="50"/>
    </row>
    <row r="97" spans="1:15" s="49" customFormat="1" ht="30" customHeight="1">
      <c r="A97" s="137" t="s">
        <v>278</v>
      </c>
      <c r="B97" s="52" t="s">
        <v>332</v>
      </c>
      <c r="C97" s="130" t="s">
        <v>6</v>
      </c>
      <c r="D97" s="131" t="s">
        <v>4</v>
      </c>
      <c r="E97" s="132" t="s">
        <v>82</v>
      </c>
      <c r="F97" s="250">
        <v>30</v>
      </c>
      <c r="G97" s="280"/>
      <c r="H97" s="133">
        <f>ROUND(G97*F97,2)</f>
        <v>0</v>
      </c>
      <c r="I97" s="5" t="s">
        <v>391</v>
      </c>
      <c r="J97" s="2"/>
      <c r="K97" s="3"/>
      <c r="L97" s="4"/>
      <c r="M97" s="4"/>
      <c r="N97" s="4"/>
      <c r="O97" s="50"/>
    </row>
    <row r="98" spans="1:15" ht="30" customHeight="1" thickBot="1">
      <c r="A98" s="143"/>
      <c r="B98" s="144" t="str">
        <f>B6</f>
        <v>A</v>
      </c>
      <c r="C98" s="325" t="str">
        <f>C6</f>
        <v>Academy - Renfrew Ave. to Campbell Ave. Mill and Fill</v>
      </c>
      <c r="D98" s="326"/>
      <c r="E98" s="326"/>
      <c r="F98" s="327"/>
      <c r="G98" s="281" t="s">
        <v>333</v>
      </c>
      <c r="H98" s="145">
        <f>SUM(H8:H97)</f>
        <v>0</v>
      </c>
      <c r="I98" s="5" t="str">
        <f ca="1" t="shared" si="6"/>
        <v>LOCKED</v>
      </c>
      <c r="J98" s="2" t="str">
        <f t="shared" si="5"/>
        <v>Academy - Renfrew Ave. to Campbell Ave. Mill and Fill</v>
      </c>
      <c r="K98" s="3" t="e">
        <f>MATCH(J98,#REF!,0)</f>
        <v>#REF!</v>
      </c>
      <c r="L98" s="4" t="str">
        <f ca="1" t="shared" si="7"/>
        <v>F0</v>
      </c>
      <c r="M98" s="4" t="str">
        <f ca="1" t="shared" si="8"/>
        <v>C2</v>
      </c>
      <c r="N98" s="4" t="str">
        <f ca="1" t="shared" si="9"/>
        <v>C2</v>
      </c>
      <c r="O98" s="50"/>
    </row>
    <row r="99" spans="1:15" s="42" customFormat="1" ht="30" customHeight="1" thickBot="1" thickTop="1">
      <c r="A99" s="38"/>
      <c r="B99" s="307" t="s">
        <v>207</v>
      </c>
      <c r="C99" s="328" t="s">
        <v>334</v>
      </c>
      <c r="D99" s="329"/>
      <c r="E99" s="329"/>
      <c r="F99" s="330"/>
      <c r="G99" s="308"/>
      <c r="H99" s="309"/>
      <c r="I99" s="5" t="str">
        <f ca="1" t="shared" si="6"/>
        <v>LOCKED</v>
      </c>
      <c r="J99" s="2" t="str">
        <f t="shared" si="5"/>
        <v>Academy - Harrow St. to Stafford St. Rehabilitation</v>
      </c>
      <c r="K99" s="3" t="e">
        <f>MATCH(J99,#REF!,0)</f>
        <v>#REF!</v>
      </c>
      <c r="L99" s="4" t="str">
        <f ca="1" t="shared" si="7"/>
        <v>F0</v>
      </c>
      <c r="M99" s="4" t="str">
        <f ca="1" t="shared" si="8"/>
        <v>C2</v>
      </c>
      <c r="N99" s="4" t="str">
        <f ca="1" t="shared" si="9"/>
        <v>C2</v>
      </c>
      <c r="O99" s="50"/>
    </row>
    <row r="100" spans="1:15" s="49" customFormat="1" ht="36" customHeight="1" thickTop="1">
      <c r="A100" s="43"/>
      <c r="B100" s="146"/>
      <c r="C100" s="147" t="s">
        <v>99</v>
      </c>
      <c r="D100" s="148"/>
      <c r="E100" s="148"/>
      <c r="F100" s="253"/>
      <c r="G100" s="276"/>
      <c r="H100" s="149"/>
      <c r="I100" s="5" t="str">
        <f ca="1" t="shared" si="6"/>
        <v>LOCKED</v>
      </c>
      <c r="J100" s="2" t="str">
        <f t="shared" si="5"/>
        <v>EARTH AND BASE WORKS</v>
      </c>
      <c r="K100" s="3" t="e">
        <f>MATCH(J100,#REF!,0)</f>
        <v>#REF!</v>
      </c>
      <c r="L100" s="4" t="str">
        <f ca="1" t="shared" si="7"/>
        <v>G</v>
      </c>
      <c r="M100" s="4" t="str">
        <f ca="1" t="shared" si="8"/>
        <v>G</v>
      </c>
      <c r="N100" s="4" t="str">
        <f ca="1" t="shared" si="9"/>
        <v>F2</v>
      </c>
      <c r="O100" s="50"/>
    </row>
    <row r="101" spans="1:15" s="57" customFormat="1" ht="30" customHeight="1">
      <c r="A101" s="51" t="s">
        <v>167</v>
      </c>
      <c r="B101" s="52" t="s">
        <v>55</v>
      </c>
      <c r="C101" s="53" t="s">
        <v>36</v>
      </c>
      <c r="D101" s="54" t="s">
        <v>294</v>
      </c>
      <c r="E101" s="55" t="s">
        <v>83</v>
      </c>
      <c r="F101" s="241">
        <v>10</v>
      </c>
      <c r="G101" s="269"/>
      <c r="H101" s="56">
        <f>ROUND(G101*F101,2)</f>
        <v>0</v>
      </c>
      <c r="I101" s="5">
        <f ca="1" t="shared" si="6"/>
      </c>
      <c r="J101" s="2" t="str">
        <f t="shared" si="5"/>
        <v>A003ExcavationCW 3110-R19m³</v>
      </c>
      <c r="K101" s="3" t="e">
        <f>MATCH(J101,#REF!,0)</f>
        <v>#REF!</v>
      </c>
      <c r="L101" s="4" t="str">
        <f ca="1" t="shared" si="7"/>
        <v>G</v>
      </c>
      <c r="M101" s="4" t="str">
        <f ca="1" t="shared" si="8"/>
        <v>C2</v>
      </c>
      <c r="N101" s="4" t="str">
        <f ca="1" t="shared" si="9"/>
        <v>C2</v>
      </c>
      <c r="O101" s="50"/>
    </row>
    <row r="102" spans="1:15" s="57" customFormat="1" ht="30" customHeight="1">
      <c r="A102" s="51" t="s">
        <v>118</v>
      </c>
      <c r="B102" s="52" t="s">
        <v>56</v>
      </c>
      <c r="C102" s="53" t="s">
        <v>28</v>
      </c>
      <c r="D102" s="54" t="s">
        <v>294</v>
      </c>
      <c r="E102" s="55" t="s">
        <v>82</v>
      </c>
      <c r="F102" s="241">
        <v>30</v>
      </c>
      <c r="G102" s="269"/>
      <c r="H102" s="56">
        <f>ROUND(G102*F102,2)</f>
        <v>0</v>
      </c>
      <c r="I102" s="5">
        <f ca="1" t="shared" si="6"/>
      </c>
      <c r="J102" s="2" t="str">
        <f t="shared" si="5"/>
        <v>A004Sub-Grade CompactionCW 3110-R19m²</v>
      </c>
      <c r="K102" s="3" t="e">
        <f>MATCH(J102,#REF!,0)</f>
        <v>#REF!</v>
      </c>
      <c r="L102" s="4" t="str">
        <f ca="1" t="shared" si="7"/>
        <v>G</v>
      </c>
      <c r="M102" s="4" t="str">
        <f ca="1" t="shared" si="8"/>
        <v>C2</v>
      </c>
      <c r="N102" s="4" t="str">
        <f ca="1" t="shared" si="9"/>
        <v>C2</v>
      </c>
      <c r="O102" s="50"/>
    </row>
    <row r="103" spans="1:15" s="49" customFormat="1" ht="30" customHeight="1">
      <c r="A103" s="51" t="s">
        <v>119</v>
      </c>
      <c r="B103" s="52" t="s">
        <v>57</v>
      </c>
      <c r="C103" s="53" t="s">
        <v>38</v>
      </c>
      <c r="D103" s="54" t="s">
        <v>294</v>
      </c>
      <c r="E103" s="55"/>
      <c r="F103" s="242"/>
      <c r="G103" s="124"/>
      <c r="H103" s="56"/>
      <c r="I103" s="5" t="str">
        <f ca="1" t="shared" si="6"/>
        <v>LOCKED</v>
      </c>
      <c r="J103" s="2" t="str">
        <f t="shared" si="5"/>
        <v>A007Crushed Sub-base MaterialCW 3110-R19</v>
      </c>
      <c r="K103" s="3" t="e">
        <f>MATCH(J103,#REF!,0)</f>
        <v>#REF!</v>
      </c>
      <c r="L103" s="4" t="str">
        <f ca="1" t="shared" si="7"/>
        <v>G</v>
      </c>
      <c r="M103" s="4" t="str">
        <f ca="1" t="shared" si="8"/>
        <v>C2</v>
      </c>
      <c r="N103" s="4" t="str">
        <f ca="1" t="shared" si="9"/>
        <v>C2</v>
      </c>
      <c r="O103" s="50"/>
    </row>
    <row r="104" spans="1:15" s="49" customFormat="1" ht="30" customHeight="1">
      <c r="A104" s="51" t="s">
        <v>287</v>
      </c>
      <c r="B104" s="58" t="s">
        <v>143</v>
      </c>
      <c r="C104" s="53" t="s">
        <v>285</v>
      </c>
      <c r="D104" s="54"/>
      <c r="E104" s="55" t="s">
        <v>84</v>
      </c>
      <c r="F104" s="242">
        <v>17</v>
      </c>
      <c r="G104" s="269"/>
      <c r="H104" s="56">
        <f>ROUND(G104*F104,2)</f>
        <v>0</v>
      </c>
      <c r="I104" s="5">
        <f ca="1" t="shared" si="6"/>
      </c>
      <c r="J104" s="2" t="str">
        <f t="shared" si="5"/>
        <v>A007A50 mmtonne</v>
      </c>
      <c r="K104" s="3" t="e">
        <f>MATCH(J104,#REF!,0)</f>
        <v>#REF!</v>
      </c>
      <c r="L104" s="4" t="str">
        <f ca="1" t="shared" si="7"/>
        <v>G</v>
      </c>
      <c r="M104" s="4" t="str">
        <f ca="1" t="shared" si="8"/>
        <v>C2</v>
      </c>
      <c r="N104" s="4" t="str">
        <f ca="1" t="shared" si="9"/>
        <v>C2</v>
      </c>
      <c r="O104" s="50"/>
    </row>
    <row r="105" spans="1:15" s="49" customFormat="1" ht="35.25" customHeight="1">
      <c r="A105" s="51" t="s">
        <v>120</v>
      </c>
      <c r="B105" s="52" t="s">
        <v>58</v>
      </c>
      <c r="C105" s="53" t="s">
        <v>135</v>
      </c>
      <c r="D105" s="54" t="s">
        <v>294</v>
      </c>
      <c r="E105" s="55" t="s">
        <v>83</v>
      </c>
      <c r="F105" s="241">
        <v>3</v>
      </c>
      <c r="G105" s="269"/>
      <c r="H105" s="56">
        <f>ROUND(G105*F105,2)</f>
        <v>0</v>
      </c>
      <c r="I105" s="5">
        <f ca="1" t="shared" si="6"/>
      </c>
      <c r="J105" s="2" t="str">
        <f t="shared" si="5"/>
        <v>A010Supplying and Placing Base Course MaterialCW 3110-R19m³</v>
      </c>
      <c r="K105" s="3" t="e">
        <f>MATCH(J105,#REF!,0)</f>
        <v>#REF!</v>
      </c>
      <c r="L105" s="4" t="str">
        <f ca="1" t="shared" si="7"/>
        <v>G</v>
      </c>
      <c r="M105" s="4" t="str">
        <f ca="1" t="shared" si="8"/>
        <v>C2</v>
      </c>
      <c r="N105" s="4" t="str">
        <f ca="1" t="shared" si="9"/>
        <v>C2</v>
      </c>
      <c r="O105" s="50"/>
    </row>
    <row r="106" spans="1:15" s="49" customFormat="1" ht="30" customHeight="1">
      <c r="A106" s="150" t="s">
        <v>121</v>
      </c>
      <c r="B106" s="52" t="s">
        <v>59</v>
      </c>
      <c r="C106" s="53" t="s">
        <v>43</v>
      </c>
      <c r="D106" s="54" t="s">
        <v>294</v>
      </c>
      <c r="E106" s="55" t="s">
        <v>82</v>
      </c>
      <c r="F106" s="241">
        <v>530</v>
      </c>
      <c r="G106" s="269"/>
      <c r="H106" s="56">
        <f>ROUND(G106*F106,2)</f>
        <v>0</v>
      </c>
      <c r="I106" s="5">
        <f ca="1" t="shared" si="6"/>
      </c>
      <c r="J106" s="2" t="str">
        <f t="shared" si="5"/>
        <v>A012Grading of BoulevardsCW 3110-R19m²</v>
      </c>
      <c r="K106" s="3" t="e">
        <f>MATCH(J106,#REF!,0)</f>
        <v>#REF!</v>
      </c>
      <c r="L106" s="4" t="str">
        <f ca="1" t="shared" si="7"/>
        <v>G</v>
      </c>
      <c r="M106" s="4" t="str">
        <f ca="1" t="shared" si="8"/>
        <v>C2</v>
      </c>
      <c r="N106" s="4" t="str">
        <f ca="1" t="shared" si="9"/>
        <v>C2</v>
      </c>
      <c r="O106" s="50"/>
    </row>
    <row r="107" spans="1:15" s="49" customFormat="1" ht="30" customHeight="1">
      <c r="A107" s="151" t="s">
        <v>122</v>
      </c>
      <c r="B107" s="72" t="s">
        <v>64</v>
      </c>
      <c r="C107" s="73" t="s">
        <v>136</v>
      </c>
      <c r="D107" s="152" t="s">
        <v>294</v>
      </c>
      <c r="E107" s="75"/>
      <c r="F107" s="243"/>
      <c r="G107" s="272"/>
      <c r="H107" s="76"/>
      <c r="I107" s="5" t="str">
        <f ca="1" t="shared" si="6"/>
        <v>LOCKED</v>
      </c>
      <c r="J107" s="2" t="str">
        <f t="shared" si="5"/>
        <v>A016Removal of Existing Concrete BasesCW 3110-R19</v>
      </c>
      <c r="K107" s="3" t="e">
        <f>MATCH(J107,#REF!,0)</f>
        <v>#REF!</v>
      </c>
      <c r="L107" s="4" t="str">
        <f ca="1" t="shared" si="7"/>
        <v>G</v>
      </c>
      <c r="M107" s="4" t="str">
        <f ca="1" t="shared" si="8"/>
        <v>G</v>
      </c>
      <c r="N107" s="4" t="str">
        <f ca="1" t="shared" si="9"/>
        <v>C2</v>
      </c>
      <c r="O107" s="50"/>
    </row>
    <row r="108" spans="1:15" s="49" customFormat="1" ht="30" customHeight="1">
      <c r="A108" s="150" t="s">
        <v>123</v>
      </c>
      <c r="B108" s="97" t="s">
        <v>143</v>
      </c>
      <c r="C108" s="53" t="s">
        <v>281</v>
      </c>
      <c r="D108" s="153"/>
      <c r="E108" s="55" t="s">
        <v>85</v>
      </c>
      <c r="F108" s="254">
        <v>1</v>
      </c>
      <c r="G108" s="269"/>
      <c r="H108" s="96">
        <f>ROUND(G108*F108,2)</f>
        <v>0</v>
      </c>
      <c r="I108" s="5">
        <f ca="1" t="shared" si="6"/>
      </c>
      <c r="J108" s="2" t="str">
        <f t="shared" si="5"/>
        <v>A017600 mm Diameter or Lesseach</v>
      </c>
      <c r="K108" s="3" t="e">
        <f>MATCH(J108,#REF!,0)</f>
        <v>#REF!</v>
      </c>
      <c r="L108" s="4" t="str">
        <f ca="1" t="shared" si="7"/>
        <v>G</v>
      </c>
      <c r="M108" s="4" t="str">
        <f ca="1" t="shared" si="8"/>
        <v>C2</v>
      </c>
      <c r="N108" s="4" t="str">
        <f ca="1" t="shared" si="9"/>
        <v>C2</v>
      </c>
      <c r="O108" s="50"/>
    </row>
    <row r="109" spans="1:15" ht="46.5" customHeight="1">
      <c r="A109" s="59"/>
      <c r="B109" s="154"/>
      <c r="C109" s="102" t="s">
        <v>307</v>
      </c>
      <c r="D109" s="105"/>
      <c r="E109" s="155"/>
      <c r="F109" s="246"/>
      <c r="G109" s="279"/>
      <c r="H109" s="106"/>
      <c r="I109" s="5" t="str">
        <f ca="1" t="shared" si="6"/>
        <v>LOCKED</v>
      </c>
      <c r="J109" s="2" t="str">
        <f t="shared" si="5"/>
        <v>ROADWORKS - RENEWALS</v>
      </c>
      <c r="K109" s="3" t="e">
        <f>MATCH(J109,#REF!,0)</f>
        <v>#REF!</v>
      </c>
      <c r="L109" s="4" t="str">
        <f ca="1" t="shared" si="7"/>
        <v>G</v>
      </c>
      <c r="M109" s="4" t="str">
        <f ca="1" t="shared" si="8"/>
        <v>C2</v>
      </c>
      <c r="N109" s="4" t="str">
        <f ca="1" t="shared" si="9"/>
        <v>C2</v>
      </c>
      <c r="O109" s="50"/>
    </row>
    <row r="110" spans="1:15" s="57" customFormat="1" ht="43.5" customHeight="1">
      <c r="A110" s="69" t="s">
        <v>248</v>
      </c>
      <c r="B110" s="52" t="s">
        <v>151</v>
      </c>
      <c r="C110" s="53" t="s">
        <v>173</v>
      </c>
      <c r="D110" s="70" t="s">
        <v>291</v>
      </c>
      <c r="E110" s="55"/>
      <c r="F110" s="241"/>
      <c r="G110" s="276"/>
      <c r="H110" s="56"/>
      <c r="I110" s="5" t="str">
        <f ca="1" t="shared" si="6"/>
        <v>LOCKED</v>
      </c>
      <c r="J110" s="2" t="str">
        <f t="shared" si="5"/>
        <v>B047-24Partial Slab Patches - Early Opening (24 hour)CW 3230-R8</v>
      </c>
      <c r="K110" s="3" t="e">
        <f>MATCH(J110,#REF!,0)</f>
        <v>#REF!</v>
      </c>
      <c r="L110" s="4" t="str">
        <f ca="1" t="shared" si="7"/>
        <v>G</v>
      </c>
      <c r="M110" s="4" t="str">
        <f ca="1" t="shared" si="8"/>
        <v>G</v>
      </c>
      <c r="N110" s="4" t="str">
        <f ca="1" t="shared" si="9"/>
        <v>C2</v>
      </c>
      <c r="O110" s="50"/>
    </row>
    <row r="111" spans="1:15" s="57" customFormat="1" ht="43.5" customHeight="1">
      <c r="A111" s="69" t="s">
        <v>250</v>
      </c>
      <c r="B111" s="58" t="s">
        <v>143</v>
      </c>
      <c r="C111" s="53" t="s">
        <v>94</v>
      </c>
      <c r="D111" s="70" t="s">
        <v>77</v>
      </c>
      <c r="E111" s="55" t="s">
        <v>82</v>
      </c>
      <c r="F111" s="255">
        <v>17</v>
      </c>
      <c r="G111" s="269"/>
      <c r="H111" s="56">
        <f>ROUND(G111*F111,2)</f>
        <v>0</v>
      </c>
      <c r="I111" s="5">
        <f ca="1" t="shared" si="6"/>
      </c>
      <c r="J111" s="2" t="str">
        <f t="shared" si="5"/>
        <v>B057-24200 mm Concrete Pavement (Type B)m²</v>
      </c>
      <c r="K111" s="3" t="e">
        <f>MATCH(J111,#REF!,0)</f>
        <v>#REF!</v>
      </c>
      <c r="L111" s="4" t="str">
        <f ca="1" t="shared" si="7"/>
        <v>G</v>
      </c>
      <c r="M111" s="4" t="str">
        <f ca="1" t="shared" si="8"/>
        <v>C2</v>
      </c>
      <c r="N111" s="4" t="str">
        <f ca="1" t="shared" si="9"/>
        <v>C2</v>
      </c>
      <c r="O111" s="50"/>
    </row>
    <row r="112" spans="1:15" s="57" customFormat="1" ht="43.5" customHeight="1">
      <c r="A112" s="69" t="s">
        <v>251</v>
      </c>
      <c r="B112" s="58" t="s">
        <v>144</v>
      </c>
      <c r="C112" s="53" t="s">
        <v>96</v>
      </c>
      <c r="D112" s="70" t="s">
        <v>77</v>
      </c>
      <c r="E112" s="55" t="s">
        <v>82</v>
      </c>
      <c r="F112" s="255">
        <v>23</v>
      </c>
      <c r="G112" s="269"/>
      <c r="H112" s="56">
        <f>ROUND(G112*F112,2)</f>
        <v>0</v>
      </c>
      <c r="I112" s="5">
        <f ca="1" t="shared" si="6"/>
      </c>
      <c r="J112" s="2" t="str">
        <f t="shared" si="5"/>
        <v>B059-24200 mm Concrete Pavement (Type D)m²</v>
      </c>
      <c r="K112" s="3" t="e">
        <f>MATCH(J112,#REF!,0)</f>
        <v>#REF!</v>
      </c>
      <c r="L112" s="4" t="str">
        <f ca="1" t="shared" si="7"/>
        <v>G</v>
      </c>
      <c r="M112" s="4" t="str">
        <f ca="1" t="shared" si="8"/>
        <v>C2</v>
      </c>
      <c r="N112" s="4" t="str">
        <f ca="1" t="shared" si="9"/>
        <v>C2</v>
      </c>
      <c r="O112" s="50"/>
    </row>
    <row r="113" spans="1:15" s="57" customFormat="1" ht="43.5" customHeight="1">
      <c r="A113" s="69" t="s">
        <v>252</v>
      </c>
      <c r="B113" s="52" t="s">
        <v>65</v>
      </c>
      <c r="C113" s="53" t="s">
        <v>192</v>
      </c>
      <c r="D113" s="70" t="s">
        <v>291</v>
      </c>
      <c r="E113" s="55"/>
      <c r="F113" s="255"/>
      <c r="G113" s="124"/>
      <c r="H113" s="56"/>
      <c r="I113" s="5" t="str">
        <f ca="1" t="shared" si="6"/>
        <v>LOCKED</v>
      </c>
      <c r="J113" s="2" t="str">
        <f t="shared" si="5"/>
        <v>B064-72Slab Replacement - Early Opening (72 hour)CW 3230-R8</v>
      </c>
      <c r="K113" s="3" t="e">
        <f>MATCH(J113,#REF!,0)</f>
        <v>#REF!</v>
      </c>
      <c r="L113" s="4" t="str">
        <f ca="1" t="shared" si="7"/>
        <v>G</v>
      </c>
      <c r="M113" s="4" t="str">
        <f ca="1" t="shared" si="8"/>
        <v>C2</v>
      </c>
      <c r="N113" s="4" t="str">
        <f ca="1" t="shared" si="9"/>
        <v>C2</v>
      </c>
      <c r="O113" s="50"/>
    </row>
    <row r="114" spans="1:15" s="57" customFormat="1" ht="43.5" customHeight="1">
      <c r="A114" s="69" t="s">
        <v>253</v>
      </c>
      <c r="B114" s="58" t="s">
        <v>143</v>
      </c>
      <c r="C114" s="53" t="s">
        <v>97</v>
      </c>
      <c r="D114" s="70" t="s">
        <v>77</v>
      </c>
      <c r="E114" s="55" t="s">
        <v>82</v>
      </c>
      <c r="F114" s="255">
        <v>43</v>
      </c>
      <c r="G114" s="269"/>
      <c r="H114" s="56">
        <f>ROUND(G114*F114,2)</f>
        <v>0</v>
      </c>
      <c r="I114" s="5">
        <f ca="1" t="shared" si="6"/>
      </c>
      <c r="J114" s="2" t="str">
        <f t="shared" si="5"/>
        <v>B071-72200 mm Concrete Pavement (Reinforced)m²</v>
      </c>
      <c r="K114" s="3" t="e">
        <f>MATCH(J114,#REF!,0)</f>
        <v>#REF!</v>
      </c>
      <c r="L114" s="4" t="str">
        <f ca="1" t="shared" si="7"/>
        <v>G</v>
      </c>
      <c r="M114" s="4" t="str">
        <f ca="1" t="shared" si="8"/>
        <v>C2</v>
      </c>
      <c r="N114" s="4" t="str">
        <f ca="1" t="shared" si="9"/>
        <v>C2</v>
      </c>
      <c r="O114" s="50"/>
    </row>
    <row r="115" spans="1:15" s="57" customFormat="1" ht="43.5" customHeight="1">
      <c r="A115" s="78" t="s">
        <v>254</v>
      </c>
      <c r="B115" s="156" t="s">
        <v>98</v>
      </c>
      <c r="C115" s="80" t="s">
        <v>174</v>
      </c>
      <c r="D115" s="81" t="s">
        <v>291</v>
      </c>
      <c r="E115" s="82"/>
      <c r="F115" s="256"/>
      <c r="G115" s="274"/>
      <c r="H115" s="83"/>
      <c r="I115" s="5" t="str">
        <f ca="1" t="shared" si="6"/>
        <v>LOCKED</v>
      </c>
      <c r="J115" s="2" t="str">
        <f t="shared" si="5"/>
        <v>B077-72Partial Slab Patches - Early Opening (72 hour)CW 3230-R8</v>
      </c>
      <c r="K115" s="3" t="e">
        <f>MATCH(J115,#REF!,0)</f>
        <v>#REF!</v>
      </c>
      <c r="L115" s="4" t="str">
        <f ca="1" t="shared" si="7"/>
        <v>G</v>
      </c>
      <c r="M115" s="4" t="str">
        <f ca="1" t="shared" si="8"/>
        <v>G</v>
      </c>
      <c r="N115" s="4" t="str">
        <f ca="1" t="shared" si="9"/>
        <v>C2</v>
      </c>
      <c r="O115" s="50"/>
    </row>
    <row r="116" spans="1:15" s="57" customFormat="1" ht="43.5" customHeight="1">
      <c r="A116" s="78" t="s">
        <v>256</v>
      </c>
      <c r="B116" s="84" t="s">
        <v>143</v>
      </c>
      <c r="C116" s="80" t="s">
        <v>94</v>
      </c>
      <c r="D116" s="81"/>
      <c r="E116" s="82" t="s">
        <v>82</v>
      </c>
      <c r="F116" s="256">
        <v>68</v>
      </c>
      <c r="G116" s="275"/>
      <c r="H116" s="83">
        <f>ROUND(G116*F116,2)</f>
        <v>0</v>
      </c>
      <c r="I116" s="5">
        <f ca="1" t="shared" si="6"/>
      </c>
      <c r="J116" s="2" t="str">
        <f t="shared" si="5"/>
        <v>B087-72200 mm Concrete Pavement (Type B)m²</v>
      </c>
      <c r="K116" s="3" t="e">
        <f>MATCH(J116,#REF!,0)</f>
        <v>#REF!</v>
      </c>
      <c r="L116" s="4" t="str">
        <f ca="1" t="shared" si="7"/>
        <v>G</v>
      </c>
      <c r="M116" s="4" t="str">
        <f ca="1" t="shared" si="8"/>
        <v>C2</v>
      </c>
      <c r="N116" s="4" t="str">
        <f ca="1" t="shared" si="9"/>
        <v>C2</v>
      </c>
      <c r="O116" s="50"/>
    </row>
    <row r="117" spans="1:15" s="57" customFormat="1" ht="43.5" customHeight="1">
      <c r="A117" s="78" t="s">
        <v>257</v>
      </c>
      <c r="B117" s="84" t="s">
        <v>144</v>
      </c>
      <c r="C117" s="80" t="s">
        <v>95</v>
      </c>
      <c r="D117" s="81"/>
      <c r="E117" s="82" t="s">
        <v>82</v>
      </c>
      <c r="F117" s="256">
        <v>10</v>
      </c>
      <c r="G117" s="275"/>
      <c r="H117" s="83">
        <f>ROUND(G117*F117,2)</f>
        <v>0</v>
      </c>
      <c r="I117" s="5">
        <f ca="1" t="shared" si="6"/>
      </c>
      <c r="J117" s="2" t="str">
        <f t="shared" si="5"/>
        <v>B088-72200 mm Concrete Pavement (Type C)m²</v>
      </c>
      <c r="K117" s="3" t="e">
        <f>MATCH(J117,#REF!,0)</f>
        <v>#REF!</v>
      </c>
      <c r="L117" s="4" t="str">
        <f ca="1" t="shared" si="7"/>
        <v>G</v>
      </c>
      <c r="M117" s="4" t="str">
        <f ca="1" t="shared" si="8"/>
        <v>C2</v>
      </c>
      <c r="N117" s="4" t="str">
        <f ca="1" t="shared" si="9"/>
        <v>C2</v>
      </c>
      <c r="O117" s="50"/>
    </row>
    <row r="118" spans="1:15" s="57" customFormat="1" ht="43.5" customHeight="1">
      <c r="A118" s="78" t="s">
        <v>258</v>
      </c>
      <c r="B118" s="84" t="s">
        <v>145</v>
      </c>
      <c r="C118" s="80" t="s">
        <v>96</v>
      </c>
      <c r="D118" s="81"/>
      <c r="E118" s="82" t="s">
        <v>82</v>
      </c>
      <c r="F118" s="256">
        <v>90</v>
      </c>
      <c r="G118" s="275"/>
      <c r="H118" s="83">
        <f>ROUND(G118*F118,2)</f>
        <v>0</v>
      </c>
      <c r="I118" s="5">
        <f ca="1" t="shared" si="6"/>
      </c>
      <c r="J118" s="2" t="str">
        <f t="shared" si="5"/>
        <v>B089-72200 mm Concrete Pavement (Type D)m²</v>
      </c>
      <c r="K118" s="3" t="e">
        <f>MATCH(J118,#REF!,0)</f>
        <v>#REF!</v>
      </c>
      <c r="L118" s="4" t="str">
        <f ca="1" t="shared" si="7"/>
        <v>G</v>
      </c>
      <c r="M118" s="4" t="str">
        <f ca="1" t="shared" si="8"/>
        <v>C2</v>
      </c>
      <c r="N118" s="4" t="str">
        <f ca="1" t="shared" si="9"/>
        <v>C2</v>
      </c>
      <c r="O118" s="50"/>
    </row>
    <row r="119" spans="1:15" s="57" customFormat="1" ht="30" customHeight="1">
      <c r="A119" s="69" t="s">
        <v>124</v>
      </c>
      <c r="B119" s="52" t="s">
        <v>60</v>
      </c>
      <c r="C119" s="53" t="s">
        <v>66</v>
      </c>
      <c r="D119" s="70" t="s">
        <v>291</v>
      </c>
      <c r="E119" s="55"/>
      <c r="F119" s="241"/>
      <c r="G119" s="276"/>
      <c r="H119" s="56"/>
      <c r="I119" s="5" t="str">
        <f ca="1" t="shared" si="6"/>
        <v>LOCKED</v>
      </c>
      <c r="J119" s="2" t="str">
        <f t="shared" si="5"/>
        <v>B094Drilled DowelsCW 3230-R8</v>
      </c>
      <c r="K119" s="3" t="e">
        <f>MATCH(J119,#REF!,0)</f>
        <v>#REF!</v>
      </c>
      <c r="L119" s="4" t="str">
        <f ca="1" t="shared" si="7"/>
        <v>G</v>
      </c>
      <c r="M119" s="4" t="str">
        <f ca="1" t="shared" si="8"/>
        <v>G</v>
      </c>
      <c r="N119" s="4" t="str">
        <f ca="1" t="shared" si="9"/>
        <v>C2</v>
      </c>
      <c r="O119" s="50"/>
    </row>
    <row r="120" spans="1:15" s="57" customFormat="1" ht="30" customHeight="1">
      <c r="A120" s="69" t="s">
        <v>125</v>
      </c>
      <c r="B120" s="58" t="s">
        <v>143</v>
      </c>
      <c r="C120" s="53" t="s">
        <v>92</v>
      </c>
      <c r="D120" s="70" t="s">
        <v>77</v>
      </c>
      <c r="E120" s="55" t="s">
        <v>85</v>
      </c>
      <c r="F120" s="241">
        <v>200</v>
      </c>
      <c r="G120" s="269"/>
      <c r="H120" s="56">
        <f>ROUND(G120*F120,2)</f>
        <v>0</v>
      </c>
      <c r="I120" s="5">
        <f ca="1" t="shared" si="6"/>
      </c>
      <c r="J120" s="2" t="str">
        <f t="shared" si="5"/>
        <v>B09519.1 mm Diametereach</v>
      </c>
      <c r="K120" s="3" t="e">
        <f>MATCH(J120,#REF!,0)</f>
        <v>#REF!</v>
      </c>
      <c r="L120" s="4" t="str">
        <f ca="1" t="shared" si="7"/>
        <v>G</v>
      </c>
      <c r="M120" s="4" t="str">
        <f ca="1" t="shared" si="8"/>
        <v>C2</v>
      </c>
      <c r="N120" s="4" t="str">
        <f ca="1" t="shared" si="9"/>
        <v>C2</v>
      </c>
      <c r="O120" s="50"/>
    </row>
    <row r="121" spans="1:15" s="57" customFormat="1" ht="30" customHeight="1">
      <c r="A121" s="69" t="s">
        <v>126</v>
      </c>
      <c r="B121" s="52" t="s">
        <v>61</v>
      </c>
      <c r="C121" s="53" t="s">
        <v>67</v>
      </c>
      <c r="D121" s="70" t="s">
        <v>291</v>
      </c>
      <c r="E121" s="55"/>
      <c r="F121" s="241"/>
      <c r="G121" s="276"/>
      <c r="H121" s="56"/>
      <c r="I121" s="5" t="str">
        <f ca="1" t="shared" si="6"/>
        <v>LOCKED</v>
      </c>
      <c r="J121" s="2" t="str">
        <f t="shared" si="5"/>
        <v>B097Drilled Tie BarsCW 3230-R8</v>
      </c>
      <c r="K121" s="3" t="e">
        <f>MATCH(J121,#REF!,0)</f>
        <v>#REF!</v>
      </c>
      <c r="L121" s="4" t="str">
        <f ca="1" t="shared" si="7"/>
        <v>G</v>
      </c>
      <c r="M121" s="4" t="str">
        <f ca="1" t="shared" si="8"/>
        <v>G</v>
      </c>
      <c r="N121" s="4" t="str">
        <f ca="1" t="shared" si="9"/>
        <v>C2</v>
      </c>
      <c r="O121" s="50"/>
    </row>
    <row r="122" spans="1:15" s="57" customFormat="1" ht="30" customHeight="1">
      <c r="A122" s="69" t="s">
        <v>127</v>
      </c>
      <c r="B122" s="164" t="s">
        <v>143</v>
      </c>
      <c r="C122" s="99" t="s">
        <v>91</v>
      </c>
      <c r="D122" s="88" t="s">
        <v>77</v>
      </c>
      <c r="E122" s="89" t="s">
        <v>85</v>
      </c>
      <c r="F122" s="245">
        <v>305</v>
      </c>
      <c r="G122" s="277"/>
      <c r="H122" s="90">
        <f>ROUND(G122*F122,2)</f>
        <v>0</v>
      </c>
      <c r="I122" s="5">
        <f ca="1" t="shared" si="6"/>
      </c>
      <c r="J122" s="2" t="str">
        <f t="shared" si="5"/>
        <v>B09820 M Deformed Tie Bareach</v>
      </c>
      <c r="K122" s="3" t="e">
        <f>MATCH(J122,#REF!,0)</f>
        <v>#REF!</v>
      </c>
      <c r="L122" s="4" t="str">
        <f ca="1" t="shared" si="7"/>
        <v>G</v>
      </c>
      <c r="M122" s="4" t="str">
        <f ca="1" t="shared" si="8"/>
        <v>C2</v>
      </c>
      <c r="N122" s="4" t="str">
        <f ca="1" t="shared" si="9"/>
        <v>C2</v>
      </c>
      <c r="O122" s="50"/>
    </row>
    <row r="123" spans="1:15" s="49" customFormat="1" ht="32.25" customHeight="1">
      <c r="A123" s="69" t="s">
        <v>261</v>
      </c>
      <c r="B123" s="285" t="s">
        <v>68</v>
      </c>
      <c r="C123" s="311" t="s">
        <v>140</v>
      </c>
      <c r="D123" s="287" t="s">
        <v>5</v>
      </c>
      <c r="E123" s="312"/>
      <c r="F123" s="289"/>
      <c r="G123" s="313"/>
      <c r="H123" s="291"/>
      <c r="I123" s="5" t="str">
        <f ca="1" t="shared" si="6"/>
        <v>LOCKED</v>
      </c>
      <c r="J123" s="2" t="str">
        <f t="shared" si="5"/>
        <v>B114rlMiscellaneous Concrete Slab RenewalCW 3235-R9</v>
      </c>
      <c r="K123" s="3" t="e">
        <f>MATCH(J123,#REF!,0)</f>
        <v>#REF!</v>
      </c>
      <c r="L123" s="4" t="str">
        <f ca="1" t="shared" si="7"/>
        <v>G</v>
      </c>
      <c r="M123" s="4" t="str">
        <f ca="1" t="shared" si="8"/>
        <v>G</v>
      </c>
      <c r="N123" s="4" t="str">
        <f ca="1" t="shared" si="9"/>
        <v>C2</v>
      </c>
      <c r="O123" s="50"/>
    </row>
    <row r="124" spans="1:15" s="57" customFormat="1" ht="30" customHeight="1">
      <c r="A124" s="69" t="s">
        <v>262</v>
      </c>
      <c r="B124" s="58" t="s">
        <v>309</v>
      </c>
      <c r="C124" s="53" t="s">
        <v>7</v>
      </c>
      <c r="D124" s="70" t="s">
        <v>160</v>
      </c>
      <c r="E124" s="55"/>
      <c r="F124" s="241"/>
      <c r="G124" s="276"/>
      <c r="H124" s="56"/>
      <c r="I124" s="5" t="str">
        <f ca="1" t="shared" si="6"/>
        <v>LOCKED</v>
      </c>
      <c r="J124" s="2" t="str">
        <f t="shared" si="5"/>
        <v>B118rl100 mm SidewalkSD-228A</v>
      </c>
      <c r="K124" s="3" t="e">
        <f>MATCH(J124,#REF!,0)</f>
        <v>#REF!</v>
      </c>
      <c r="L124" s="4" t="str">
        <f ca="1" t="shared" si="7"/>
        <v>G</v>
      </c>
      <c r="M124" s="4" t="str">
        <f ca="1" t="shared" si="8"/>
        <v>G</v>
      </c>
      <c r="N124" s="4" t="str">
        <f ca="1" t="shared" si="9"/>
        <v>C2</v>
      </c>
      <c r="O124" s="50"/>
    </row>
    <row r="125" spans="1:15" s="57" customFormat="1" ht="30" customHeight="1">
      <c r="A125" s="69" t="s">
        <v>263</v>
      </c>
      <c r="B125" s="86" t="s">
        <v>229</v>
      </c>
      <c r="C125" s="53" t="s">
        <v>230</v>
      </c>
      <c r="D125" s="70"/>
      <c r="E125" s="55" t="s">
        <v>82</v>
      </c>
      <c r="F125" s="241">
        <v>9</v>
      </c>
      <c r="G125" s="269"/>
      <c r="H125" s="56">
        <f>ROUND(G125*F125,2)</f>
        <v>0</v>
      </c>
      <c r="I125" s="5">
        <f ca="1" t="shared" si="6"/>
      </c>
      <c r="J125" s="2" t="str">
        <f t="shared" si="5"/>
        <v>B119rlLess than 5 sq.m.m²</v>
      </c>
      <c r="K125" s="3" t="e">
        <f>MATCH(J125,#REF!,0)</f>
        <v>#REF!</v>
      </c>
      <c r="L125" s="4" t="str">
        <f ca="1" t="shared" si="7"/>
        <v>G</v>
      </c>
      <c r="M125" s="4" t="str">
        <f ca="1" t="shared" si="8"/>
        <v>C2</v>
      </c>
      <c r="N125" s="4" t="str">
        <f ca="1" t="shared" si="9"/>
        <v>C2</v>
      </c>
      <c r="O125" s="50"/>
    </row>
    <row r="126" spans="1:15" s="57" customFormat="1" ht="30" customHeight="1">
      <c r="A126" s="69" t="s">
        <v>264</v>
      </c>
      <c r="B126" s="86" t="s">
        <v>231</v>
      </c>
      <c r="C126" s="91" t="s">
        <v>232</v>
      </c>
      <c r="D126" s="70"/>
      <c r="E126" s="87" t="s">
        <v>82</v>
      </c>
      <c r="F126" s="255">
        <v>30</v>
      </c>
      <c r="G126" s="271"/>
      <c r="H126" s="56">
        <f>ROUND(G126*F126,2)</f>
        <v>0</v>
      </c>
      <c r="I126" s="5">
        <f ca="1" t="shared" si="6"/>
      </c>
      <c r="J126" s="2" t="str">
        <f t="shared" si="5"/>
        <v>B120rl5 sq.m. to 20 sq.m.m²</v>
      </c>
      <c r="K126" s="3" t="e">
        <f>MATCH(J126,#REF!,0)</f>
        <v>#REF!</v>
      </c>
      <c r="L126" s="4" t="str">
        <f ca="1" t="shared" si="7"/>
        <v>G</v>
      </c>
      <c r="M126" s="4" t="str">
        <f ca="1" t="shared" si="8"/>
        <v>C2</v>
      </c>
      <c r="N126" s="4" t="str">
        <f ca="1" t="shared" si="9"/>
        <v>C2</v>
      </c>
      <c r="O126" s="50"/>
    </row>
    <row r="127" spans="1:15" s="57" customFormat="1" ht="30" customHeight="1">
      <c r="A127" s="69" t="s">
        <v>265</v>
      </c>
      <c r="B127" s="86" t="s">
        <v>233</v>
      </c>
      <c r="C127" s="91" t="s">
        <v>234</v>
      </c>
      <c r="D127" s="70"/>
      <c r="E127" s="87" t="s">
        <v>82</v>
      </c>
      <c r="F127" s="255">
        <v>200</v>
      </c>
      <c r="G127" s="271"/>
      <c r="H127" s="56">
        <f>ROUND(G127*F127,2)</f>
        <v>0</v>
      </c>
      <c r="I127" s="5">
        <f ca="1" t="shared" si="6"/>
      </c>
      <c r="J127" s="2" t="str">
        <f t="shared" si="5"/>
        <v>B121rlGreater than 20 sq.m.m²</v>
      </c>
      <c r="K127" s="3" t="e">
        <f>MATCH(J127,#REF!,0)</f>
        <v>#REF!</v>
      </c>
      <c r="L127" s="4" t="str">
        <f ca="1" t="shared" si="7"/>
        <v>G</v>
      </c>
      <c r="M127" s="4" t="str">
        <f ca="1" t="shared" si="8"/>
        <v>C2</v>
      </c>
      <c r="N127" s="4" t="str">
        <f ca="1" t="shared" si="9"/>
        <v>C2</v>
      </c>
      <c r="O127" s="50"/>
    </row>
    <row r="128" spans="1:15" s="57" customFormat="1" ht="30" customHeight="1">
      <c r="A128" s="69" t="s">
        <v>209</v>
      </c>
      <c r="B128" s="52" t="s">
        <v>69</v>
      </c>
      <c r="C128" s="91" t="s">
        <v>202</v>
      </c>
      <c r="D128" s="70" t="s">
        <v>5</v>
      </c>
      <c r="E128" s="87" t="s">
        <v>82</v>
      </c>
      <c r="F128" s="255">
        <v>10</v>
      </c>
      <c r="G128" s="271"/>
      <c r="H128" s="56">
        <f>ROUND(G128*F128,2)</f>
        <v>0</v>
      </c>
      <c r="I128" s="5">
        <f ca="1" t="shared" si="6"/>
      </c>
      <c r="J128" s="2" t="str">
        <f t="shared" si="5"/>
        <v>B125ARemoval of Precast Sidewalk BlocksCW 3235-R9m²</v>
      </c>
      <c r="K128" s="3" t="e">
        <f>MATCH(J128,#REF!,0)</f>
        <v>#REF!</v>
      </c>
      <c r="L128" s="4" t="str">
        <f ca="1" t="shared" si="7"/>
        <v>G</v>
      </c>
      <c r="M128" s="4" t="str">
        <f ca="1" t="shared" si="8"/>
        <v>C2</v>
      </c>
      <c r="N128" s="4" t="str">
        <f ca="1" t="shared" si="9"/>
        <v>C2</v>
      </c>
      <c r="O128" s="50"/>
    </row>
    <row r="129" spans="1:15" s="57" customFormat="1" ht="30" customHeight="1">
      <c r="A129" s="69" t="s">
        <v>267</v>
      </c>
      <c r="B129" s="52" t="s">
        <v>63</v>
      </c>
      <c r="C129" s="91" t="s">
        <v>141</v>
      </c>
      <c r="D129" s="70" t="s">
        <v>289</v>
      </c>
      <c r="E129" s="87"/>
      <c r="F129" s="255"/>
      <c r="G129" s="278"/>
      <c r="H129" s="56"/>
      <c r="I129" s="5" t="str">
        <f ca="1" t="shared" si="6"/>
        <v>LOCKED</v>
      </c>
      <c r="J129" s="2" t="str">
        <f t="shared" si="5"/>
        <v>B126rConcrete Curb RemovalCW 3240-R10</v>
      </c>
      <c r="K129" s="3" t="e">
        <f>MATCH(J129,#REF!,0)</f>
        <v>#REF!</v>
      </c>
      <c r="L129" s="4" t="str">
        <f ca="1" t="shared" si="7"/>
        <v>G</v>
      </c>
      <c r="M129" s="4" t="str">
        <f ca="1" t="shared" si="8"/>
        <v>C2</v>
      </c>
      <c r="N129" s="4" t="str">
        <f ca="1" t="shared" si="9"/>
        <v>C2</v>
      </c>
      <c r="O129" s="50"/>
    </row>
    <row r="130" spans="1:15" s="57" customFormat="1" ht="30" customHeight="1">
      <c r="A130" s="69" t="s">
        <v>268</v>
      </c>
      <c r="B130" s="86" t="s">
        <v>143</v>
      </c>
      <c r="C130" s="91" t="s">
        <v>335</v>
      </c>
      <c r="D130" s="70"/>
      <c r="E130" s="87" t="s">
        <v>86</v>
      </c>
      <c r="F130" s="255">
        <v>15</v>
      </c>
      <c r="G130" s="271"/>
      <c r="H130" s="56">
        <f>ROUND(G130*F130,2)</f>
        <v>0</v>
      </c>
      <c r="I130" s="5">
        <f ca="1" t="shared" si="6"/>
      </c>
      <c r="J130" s="2" t="str">
        <f t="shared" si="5"/>
        <v>B127rBarrier Separatem</v>
      </c>
      <c r="K130" s="3" t="e">
        <f>MATCH(J130,#REF!,0)</f>
        <v>#REF!</v>
      </c>
      <c r="L130" s="4" t="str">
        <f ca="1" t="shared" si="7"/>
        <v>G</v>
      </c>
      <c r="M130" s="4" t="str">
        <f ca="1" t="shared" si="8"/>
        <v>C2</v>
      </c>
      <c r="N130" s="4" t="str">
        <f ca="1" t="shared" si="9"/>
        <v>C2</v>
      </c>
      <c r="O130" s="50"/>
    </row>
    <row r="131" spans="1:15" s="57" customFormat="1" ht="30" customHeight="1">
      <c r="A131" s="69" t="s">
        <v>270</v>
      </c>
      <c r="B131" s="52" t="s">
        <v>224</v>
      </c>
      <c r="C131" s="53" t="s">
        <v>142</v>
      </c>
      <c r="D131" s="70" t="s">
        <v>289</v>
      </c>
      <c r="E131" s="55"/>
      <c r="F131" s="255"/>
      <c r="G131" s="124"/>
      <c r="H131" s="56"/>
      <c r="I131" s="5" t="str">
        <f ca="1" t="shared" si="6"/>
        <v>LOCKED</v>
      </c>
      <c r="J131" s="2" t="str">
        <f t="shared" si="5"/>
        <v>B135iConcrete Curb InstallationCW 3240-R10</v>
      </c>
      <c r="K131" s="3" t="e">
        <f>MATCH(J131,#REF!,0)</f>
        <v>#REF!</v>
      </c>
      <c r="L131" s="4" t="str">
        <f ca="1" t="shared" si="7"/>
        <v>G</v>
      </c>
      <c r="M131" s="4" t="str">
        <f ca="1" t="shared" si="8"/>
        <v>C2</v>
      </c>
      <c r="N131" s="4" t="str">
        <f ca="1" t="shared" si="9"/>
        <v>C2</v>
      </c>
      <c r="O131" s="50"/>
    </row>
    <row r="132" spans="1:15" s="57" customFormat="1" ht="30" customHeight="1">
      <c r="A132" s="69" t="s">
        <v>271</v>
      </c>
      <c r="B132" s="86" t="s">
        <v>143</v>
      </c>
      <c r="C132" s="53" t="s">
        <v>336</v>
      </c>
      <c r="D132" s="70" t="s">
        <v>193</v>
      </c>
      <c r="E132" s="55" t="s">
        <v>86</v>
      </c>
      <c r="F132" s="255">
        <v>65</v>
      </c>
      <c r="G132" s="269"/>
      <c r="H132" s="56">
        <f>ROUND(G132*F132,2)</f>
        <v>0</v>
      </c>
      <c r="I132" s="5">
        <f ca="1" t="shared" si="6"/>
      </c>
      <c r="J132" s="2" t="str">
        <f t="shared" si="5"/>
        <v>B137iBarrier (125 mm reveal ht, Separate)SD-203Am</v>
      </c>
      <c r="K132" s="3" t="e">
        <f>MATCH(J132,#REF!,0)</f>
        <v>#REF!</v>
      </c>
      <c r="L132" s="4" t="str">
        <f ca="1" t="shared" si="7"/>
        <v>G</v>
      </c>
      <c r="M132" s="4" t="str">
        <f ca="1" t="shared" si="8"/>
        <v>C2</v>
      </c>
      <c r="N132" s="4" t="str">
        <f ca="1" t="shared" si="9"/>
        <v>C2</v>
      </c>
      <c r="O132" s="50"/>
    </row>
    <row r="133" spans="1:15" s="57" customFormat="1" ht="30" customHeight="1">
      <c r="A133" s="69" t="s">
        <v>272</v>
      </c>
      <c r="B133" s="86" t="s">
        <v>144</v>
      </c>
      <c r="C133" s="53" t="s">
        <v>337</v>
      </c>
      <c r="D133" s="70" t="s">
        <v>161</v>
      </c>
      <c r="E133" s="55" t="s">
        <v>86</v>
      </c>
      <c r="F133" s="255">
        <v>15</v>
      </c>
      <c r="G133" s="269"/>
      <c r="H133" s="56">
        <f>ROUND(G133*F133,2)</f>
        <v>0</v>
      </c>
      <c r="I133" s="5">
        <f ca="1" t="shared" si="6"/>
      </c>
      <c r="J133" s="2" t="str">
        <f aca="true" t="shared" si="12" ref="J133:J195">CLEAN(CONCATENATE(TRIM($A133),TRIM($C133),IF(LEFT($D133)&lt;&gt;"E",TRIM($D133),),TRIM($E133)))</f>
        <v>B139iModified Barrier (125 mm reveal ht, Dowelled)SD-203Bm</v>
      </c>
      <c r="K133" s="3" t="e">
        <f>MATCH(J133,#REF!,0)</f>
        <v>#REF!</v>
      </c>
      <c r="L133" s="4" t="str">
        <f ca="1" t="shared" si="7"/>
        <v>G</v>
      </c>
      <c r="M133" s="4" t="str">
        <f ca="1" t="shared" si="8"/>
        <v>C2</v>
      </c>
      <c r="N133" s="4" t="str">
        <f ca="1" t="shared" si="9"/>
        <v>C2</v>
      </c>
      <c r="O133" s="50"/>
    </row>
    <row r="134" spans="1:15" s="57" customFormat="1" ht="30" customHeight="1">
      <c r="A134" s="69" t="s">
        <v>273</v>
      </c>
      <c r="B134" s="52" t="s">
        <v>70</v>
      </c>
      <c r="C134" s="53" t="s">
        <v>62</v>
      </c>
      <c r="D134" s="70" t="s">
        <v>289</v>
      </c>
      <c r="E134" s="55"/>
      <c r="F134" s="255"/>
      <c r="G134" s="276"/>
      <c r="H134" s="56"/>
      <c r="I134" s="5" t="str">
        <f aca="true" ca="1" t="shared" si="13" ref="I134:I196">IF(CELL("protect",$G134)=1,"LOCKED","")</f>
        <v>LOCKED</v>
      </c>
      <c r="J134" s="2" t="str">
        <f t="shared" si="12"/>
        <v>B154rlConcrete Curb RenewalCW 3240-R10</v>
      </c>
      <c r="K134" s="3" t="e">
        <f>MATCH(J134,#REF!,0)</f>
        <v>#REF!</v>
      </c>
      <c r="L134" s="4" t="str">
        <f aca="true" ca="1" t="shared" si="14" ref="L134:L196">CELL("format",$F134)</f>
        <v>G</v>
      </c>
      <c r="M134" s="4" t="str">
        <f aca="true" ca="1" t="shared" si="15" ref="M134:M196">CELL("format",$G134)</f>
        <v>G</v>
      </c>
      <c r="N134" s="4" t="str">
        <f aca="true" ca="1" t="shared" si="16" ref="N134:N196">CELL("format",$H134)</f>
        <v>C2</v>
      </c>
      <c r="O134" s="50"/>
    </row>
    <row r="135" spans="1:15" s="57" customFormat="1" ht="30" customHeight="1">
      <c r="A135" s="69" t="s">
        <v>274</v>
      </c>
      <c r="B135" s="58" t="s">
        <v>143</v>
      </c>
      <c r="C135" s="53" t="s">
        <v>312</v>
      </c>
      <c r="D135" s="70" t="s">
        <v>235</v>
      </c>
      <c r="E135" s="55"/>
      <c r="F135" s="255"/>
      <c r="G135" s="124"/>
      <c r="H135" s="56"/>
      <c r="I135" s="5" t="str">
        <f ca="1" t="shared" si="13"/>
        <v>LOCKED</v>
      </c>
      <c r="J135" s="2" t="str">
        <f t="shared" si="12"/>
        <v>B155rlBarrier (125 mm reveal ht, Dowelled)SD-205,SD-206A</v>
      </c>
      <c r="K135" s="3" t="e">
        <f>MATCH(J135,#REF!,0)</f>
        <v>#REF!</v>
      </c>
      <c r="L135" s="4" t="str">
        <f ca="1" t="shared" si="14"/>
        <v>G</v>
      </c>
      <c r="M135" s="4" t="str">
        <f ca="1" t="shared" si="15"/>
        <v>C2</v>
      </c>
      <c r="N135" s="4" t="str">
        <f ca="1" t="shared" si="16"/>
        <v>C2</v>
      </c>
      <c r="O135" s="50"/>
    </row>
    <row r="136" spans="1:15" s="57" customFormat="1" ht="30" customHeight="1">
      <c r="A136" s="69" t="s">
        <v>277</v>
      </c>
      <c r="B136" s="86" t="s">
        <v>338</v>
      </c>
      <c r="C136" s="53" t="s">
        <v>239</v>
      </c>
      <c r="D136" s="70"/>
      <c r="E136" s="87" t="s">
        <v>86</v>
      </c>
      <c r="F136" s="241">
        <v>205</v>
      </c>
      <c r="G136" s="269"/>
      <c r="H136" s="56">
        <f>ROUND(G136*F136,2)</f>
        <v>0</v>
      </c>
      <c r="I136" s="5">
        <f ca="1" t="shared" si="13"/>
      </c>
      <c r="J136" s="2" t="str">
        <f t="shared" si="12"/>
        <v>B158rlGreater than 30 mm</v>
      </c>
      <c r="K136" s="3" t="e">
        <f>MATCH(J136,#REF!,0)</f>
        <v>#REF!</v>
      </c>
      <c r="L136" s="4" t="str">
        <f ca="1" t="shared" si="14"/>
        <v>G</v>
      </c>
      <c r="M136" s="4" t="str">
        <f ca="1" t="shared" si="15"/>
        <v>C2</v>
      </c>
      <c r="N136" s="4" t="str">
        <f ca="1" t="shared" si="16"/>
        <v>C2</v>
      </c>
      <c r="O136" s="50"/>
    </row>
    <row r="137" spans="1:15" s="57" customFormat="1" ht="30" customHeight="1">
      <c r="A137" s="69" t="s">
        <v>293</v>
      </c>
      <c r="B137" s="58" t="s">
        <v>144</v>
      </c>
      <c r="C137" s="53" t="s">
        <v>290</v>
      </c>
      <c r="D137" s="70" t="s">
        <v>240</v>
      </c>
      <c r="E137" s="87" t="s">
        <v>86</v>
      </c>
      <c r="F137" s="241">
        <v>11</v>
      </c>
      <c r="G137" s="269"/>
      <c r="H137" s="56">
        <f>ROUND(G137*F137,2)</f>
        <v>0</v>
      </c>
      <c r="I137" s="5">
        <f ca="1" t="shared" si="13"/>
      </c>
      <c r="J137" s="2" t="str">
        <f t="shared" si="12"/>
        <v>B184rlACurb Ramp (8-12 mm reveal ht, Monolithic)SD-229C,Dm</v>
      </c>
      <c r="K137" s="3" t="e">
        <f>MATCH(J137,#REF!,0)</f>
        <v>#REF!</v>
      </c>
      <c r="L137" s="4" t="str">
        <f ca="1" t="shared" si="14"/>
        <v>G</v>
      </c>
      <c r="M137" s="4" t="str">
        <f ca="1" t="shared" si="15"/>
        <v>C2</v>
      </c>
      <c r="N137" s="4" t="str">
        <f ca="1" t="shared" si="16"/>
        <v>C2</v>
      </c>
      <c r="O137" s="50"/>
    </row>
    <row r="138" spans="1:15" s="57" customFormat="1" ht="43.5" customHeight="1">
      <c r="A138" s="69" t="s">
        <v>177</v>
      </c>
      <c r="B138" s="52" t="s">
        <v>71</v>
      </c>
      <c r="C138" s="53" t="s">
        <v>146</v>
      </c>
      <c r="D138" s="70" t="s">
        <v>386</v>
      </c>
      <c r="E138" s="93"/>
      <c r="F138" s="241"/>
      <c r="G138" s="276"/>
      <c r="H138" s="56"/>
      <c r="I138" s="5" t="str">
        <f ca="1" t="shared" si="13"/>
        <v>LOCKED</v>
      </c>
      <c r="J138" s="2" t="str">
        <f t="shared" si="12"/>
        <v>B190Construction of Asphaltic Concrete OverlayCW 3410-R11</v>
      </c>
      <c r="K138" s="3" t="e">
        <f>MATCH(J138,#REF!,0)</f>
        <v>#REF!</v>
      </c>
      <c r="L138" s="4" t="str">
        <f ca="1" t="shared" si="14"/>
        <v>G</v>
      </c>
      <c r="M138" s="4" t="str">
        <f ca="1" t="shared" si="15"/>
        <v>G</v>
      </c>
      <c r="N138" s="4" t="str">
        <f ca="1" t="shared" si="16"/>
        <v>C2</v>
      </c>
      <c r="O138" s="50"/>
    </row>
    <row r="139" spans="1:15" s="57" customFormat="1" ht="30" customHeight="1">
      <c r="A139" s="69" t="s">
        <v>178</v>
      </c>
      <c r="B139" s="58" t="s">
        <v>143</v>
      </c>
      <c r="C139" s="53" t="s">
        <v>147</v>
      </c>
      <c r="D139" s="70"/>
      <c r="E139" s="55"/>
      <c r="F139" s="241"/>
      <c r="G139" s="276"/>
      <c r="H139" s="56"/>
      <c r="I139" s="5" t="str">
        <f ca="1" t="shared" si="13"/>
        <v>LOCKED</v>
      </c>
      <c r="J139" s="2" t="str">
        <f t="shared" si="12"/>
        <v>B191Main Line Paving</v>
      </c>
      <c r="K139" s="3" t="e">
        <f>MATCH(J139,#REF!,0)</f>
        <v>#REF!</v>
      </c>
      <c r="L139" s="4" t="str">
        <f ca="1" t="shared" si="14"/>
        <v>G</v>
      </c>
      <c r="M139" s="4" t="str">
        <f ca="1" t="shared" si="15"/>
        <v>G</v>
      </c>
      <c r="N139" s="4" t="str">
        <f ca="1" t="shared" si="16"/>
        <v>C2</v>
      </c>
      <c r="O139" s="50"/>
    </row>
    <row r="140" spans="1:15" s="57" customFormat="1" ht="30" customHeight="1">
      <c r="A140" s="69" t="s">
        <v>179</v>
      </c>
      <c r="B140" s="86" t="s">
        <v>229</v>
      </c>
      <c r="C140" s="53" t="s">
        <v>241</v>
      </c>
      <c r="D140" s="70"/>
      <c r="E140" s="55" t="s">
        <v>84</v>
      </c>
      <c r="F140" s="241">
        <v>525</v>
      </c>
      <c r="G140" s="269"/>
      <c r="H140" s="56">
        <f>ROUND(G140*F140,2)</f>
        <v>0</v>
      </c>
      <c r="I140" s="5">
        <f ca="1" t="shared" si="13"/>
      </c>
      <c r="J140" s="2" t="str">
        <f t="shared" si="12"/>
        <v>B193Type IAtonne</v>
      </c>
      <c r="K140" s="3" t="e">
        <f>MATCH(J140,#REF!,0)</f>
        <v>#REF!</v>
      </c>
      <c r="L140" s="4" t="str">
        <f ca="1" t="shared" si="14"/>
        <v>G</v>
      </c>
      <c r="M140" s="4" t="str">
        <f ca="1" t="shared" si="15"/>
        <v>C2</v>
      </c>
      <c r="N140" s="4" t="str">
        <f ca="1" t="shared" si="16"/>
        <v>C2</v>
      </c>
      <c r="O140" s="50"/>
    </row>
    <row r="141" spans="1:15" s="57" customFormat="1" ht="30" customHeight="1">
      <c r="A141" s="69" t="s">
        <v>180</v>
      </c>
      <c r="B141" s="58" t="s">
        <v>144</v>
      </c>
      <c r="C141" s="53" t="s">
        <v>148</v>
      </c>
      <c r="D141" s="70"/>
      <c r="E141" s="55"/>
      <c r="F141" s="241"/>
      <c r="G141" s="276"/>
      <c r="H141" s="56"/>
      <c r="I141" s="5" t="str">
        <f ca="1" t="shared" si="13"/>
        <v>LOCKED</v>
      </c>
      <c r="J141" s="2" t="str">
        <f t="shared" si="12"/>
        <v>B194Tie-ins and Approaches</v>
      </c>
      <c r="K141" s="3" t="e">
        <f>MATCH(J141,#REF!,0)</f>
        <v>#REF!</v>
      </c>
      <c r="L141" s="4" t="str">
        <f ca="1" t="shared" si="14"/>
        <v>G</v>
      </c>
      <c r="M141" s="4" t="str">
        <f ca="1" t="shared" si="15"/>
        <v>G</v>
      </c>
      <c r="N141" s="4" t="str">
        <f ca="1" t="shared" si="16"/>
        <v>C2</v>
      </c>
      <c r="O141" s="50"/>
    </row>
    <row r="142" spans="1:15" s="57" customFormat="1" ht="30" customHeight="1">
      <c r="A142" s="69" t="s">
        <v>181</v>
      </c>
      <c r="B142" s="86" t="s">
        <v>229</v>
      </c>
      <c r="C142" s="53" t="s">
        <v>241</v>
      </c>
      <c r="D142" s="70"/>
      <c r="E142" s="55" t="s">
        <v>84</v>
      </c>
      <c r="F142" s="241">
        <v>40</v>
      </c>
      <c r="G142" s="269"/>
      <c r="H142" s="56">
        <f>ROUND(G142*F142,2)</f>
        <v>0</v>
      </c>
      <c r="I142" s="5">
        <f ca="1" t="shared" si="13"/>
      </c>
      <c r="J142" s="2" t="str">
        <f t="shared" si="12"/>
        <v>B195Type IAtonne</v>
      </c>
      <c r="K142" s="3" t="e">
        <f>MATCH(J142,#REF!,0)</f>
        <v>#REF!</v>
      </c>
      <c r="L142" s="4" t="str">
        <f ca="1" t="shared" si="14"/>
        <v>G</v>
      </c>
      <c r="M142" s="4" t="str">
        <f ca="1" t="shared" si="15"/>
        <v>C2</v>
      </c>
      <c r="N142" s="4" t="str">
        <f ca="1" t="shared" si="16"/>
        <v>C2</v>
      </c>
      <c r="O142" s="50"/>
    </row>
    <row r="143" spans="1:15" s="49" customFormat="1" ht="30" customHeight="1">
      <c r="A143" s="69" t="s">
        <v>182</v>
      </c>
      <c r="B143" s="52" t="s">
        <v>72</v>
      </c>
      <c r="C143" s="53" t="s">
        <v>32</v>
      </c>
      <c r="D143" s="70" t="s">
        <v>387</v>
      </c>
      <c r="E143" s="55"/>
      <c r="F143" s="241"/>
      <c r="G143" s="276"/>
      <c r="H143" s="56"/>
      <c r="I143" s="5" t="str">
        <f ca="1" t="shared" si="13"/>
        <v>LOCKED</v>
      </c>
      <c r="J143" s="2" t="str">
        <f t="shared" si="12"/>
        <v>B200Planing of PavementCW 3450-R6</v>
      </c>
      <c r="K143" s="3" t="e">
        <f>MATCH(J143,#REF!,0)</f>
        <v>#REF!</v>
      </c>
      <c r="L143" s="4" t="str">
        <f ca="1" t="shared" si="14"/>
        <v>G</v>
      </c>
      <c r="M143" s="4" t="str">
        <f ca="1" t="shared" si="15"/>
        <v>G</v>
      </c>
      <c r="N143" s="4" t="str">
        <f ca="1" t="shared" si="16"/>
        <v>C2</v>
      </c>
      <c r="O143" s="50"/>
    </row>
    <row r="144" spans="1:15" s="57" customFormat="1" ht="30" customHeight="1">
      <c r="A144" s="69" t="s">
        <v>183</v>
      </c>
      <c r="B144" s="58" t="s">
        <v>143</v>
      </c>
      <c r="C144" s="53" t="s">
        <v>388</v>
      </c>
      <c r="D144" s="70" t="s">
        <v>77</v>
      </c>
      <c r="E144" s="55" t="s">
        <v>82</v>
      </c>
      <c r="F144" s="241">
        <v>805</v>
      </c>
      <c r="G144" s="269"/>
      <c r="H144" s="56">
        <f>ROUND(G144*F144,2)</f>
        <v>0</v>
      </c>
      <c r="I144" s="5">
        <f ca="1" t="shared" si="13"/>
      </c>
      <c r="J144" s="2" t="str">
        <f t="shared" si="12"/>
        <v>B2011 - 50 mm Depth (Asphalt)m²</v>
      </c>
      <c r="K144" s="3" t="e">
        <f>MATCH(J144,#REF!,0)</f>
        <v>#REF!</v>
      </c>
      <c r="L144" s="4" t="str">
        <f ca="1" t="shared" si="14"/>
        <v>G</v>
      </c>
      <c r="M144" s="4" t="str">
        <f ca="1" t="shared" si="15"/>
        <v>C2</v>
      </c>
      <c r="N144" s="4" t="str">
        <f ca="1" t="shared" si="16"/>
        <v>C2</v>
      </c>
      <c r="O144" s="50"/>
    </row>
    <row r="145" spans="1:15" s="57" customFormat="1" ht="30" customHeight="1">
      <c r="A145" s="69" t="s">
        <v>184</v>
      </c>
      <c r="B145" s="58" t="s">
        <v>144</v>
      </c>
      <c r="C145" s="53" t="s">
        <v>29</v>
      </c>
      <c r="D145" s="70" t="s">
        <v>77</v>
      </c>
      <c r="E145" s="55" t="s">
        <v>82</v>
      </c>
      <c r="F145" s="241">
        <v>1870</v>
      </c>
      <c r="G145" s="269"/>
      <c r="H145" s="56">
        <f>ROUND(G145*F145,2)</f>
        <v>0</v>
      </c>
      <c r="I145" s="5">
        <f ca="1" t="shared" si="13"/>
      </c>
      <c r="J145" s="2" t="str">
        <f t="shared" si="12"/>
        <v>B20250 - 100 mm Depth (Asphalt)m²</v>
      </c>
      <c r="K145" s="3" t="e">
        <f>MATCH(J145,#REF!,0)</f>
        <v>#REF!</v>
      </c>
      <c r="L145" s="4" t="str">
        <f ca="1" t="shared" si="14"/>
        <v>G</v>
      </c>
      <c r="M145" s="4" t="str">
        <f ca="1" t="shared" si="15"/>
        <v>C2</v>
      </c>
      <c r="N145" s="4" t="str">
        <f ca="1" t="shared" si="16"/>
        <v>C2</v>
      </c>
      <c r="O145" s="50"/>
    </row>
    <row r="146" spans="1:15" s="57" customFormat="1" ht="30" customHeight="1">
      <c r="A146" s="94" t="s">
        <v>279</v>
      </c>
      <c r="B146" s="52" t="s">
        <v>73</v>
      </c>
      <c r="C146" s="53" t="s">
        <v>288</v>
      </c>
      <c r="D146" s="70" t="s">
        <v>389</v>
      </c>
      <c r="E146" s="55" t="s">
        <v>85</v>
      </c>
      <c r="F146" s="241">
        <v>6</v>
      </c>
      <c r="G146" s="269"/>
      <c r="H146" s="56">
        <f>ROUND(G146*F146,2)</f>
        <v>0</v>
      </c>
      <c r="I146" s="5">
        <f ca="1" t="shared" si="13"/>
      </c>
      <c r="J146" s="2" t="str">
        <f t="shared" si="12"/>
        <v>B219Detectable Warning Surface TilesCW 3326-R3each</v>
      </c>
      <c r="K146" s="3" t="e">
        <f>MATCH(J146,#REF!,0)</f>
        <v>#REF!</v>
      </c>
      <c r="L146" s="4" t="str">
        <f ca="1" t="shared" si="14"/>
        <v>G</v>
      </c>
      <c r="M146" s="4" t="str">
        <f ca="1" t="shared" si="15"/>
        <v>C2</v>
      </c>
      <c r="N146" s="4" t="str">
        <f ca="1" t="shared" si="16"/>
        <v>C2</v>
      </c>
      <c r="O146" s="50"/>
    </row>
    <row r="147" spans="1:15" s="57" customFormat="1" ht="30" customHeight="1">
      <c r="A147" s="94"/>
      <c r="B147" s="52" t="s">
        <v>74</v>
      </c>
      <c r="C147" s="53" t="s">
        <v>313</v>
      </c>
      <c r="D147" s="122" t="s">
        <v>3</v>
      </c>
      <c r="E147" s="55"/>
      <c r="F147" s="255"/>
      <c r="G147" s="124"/>
      <c r="H147" s="56"/>
      <c r="I147" s="5" t="str">
        <f ca="1" t="shared" si="13"/>
        <v>LOCKED</v>
      </c>
      <c r="J147" s="2" t="str">
        <f t="shared" si="12"/>
        <v>Asphalt Levelling over Full Depth Concrete Repairs</v>
      </c>
      <c r="K147" s="3" t="e">
        <f>MATCH(J147,#REF!,0)</f>
        <v>#REF!</v>
      </c>
      <c r="L147" s="4" t="str">
        <f ca="1" t="shared" si="14"/>
        <v>G</v>
      </c>
      <c r="M147" s="4" t="str">
        <f ca="1" t="shared" si="15"/>
        <v>C2</v>
      </c>
      <c r="N147" s="4" t="str">
        <f ca="1" t="shared" si="16"/>
        <v>C2</v>
      </c>
      <c r="O147" s="50"/>
    </row>
    <row r="148" spans="1:15" s="57" customFormat="1" ht="30" customHeight="1">
      <c r="A148" s="94"/>
      <c r="B148" s="157" t="s">
        <v>143</v>
      </c>
      <c r="C148" s="99" t="s">
        <v>241</v>
      </c>
      <c r="D148" s="158"/>
      <c r="E148" s="89" t="s">
        <v>84</v>
      </c>
      <c r="F148" s="257">
        <v>30</v>
      </c>
      <c r="G148" s="277"/>
      <c r="H148" s="90">
        <f>ROUND(G148*F148,2)</f>
        <v>0</v>
      </c>
      <c r="I148" s="5">
        <f ca="1" t="shared" si="13"/>
      </c>
      <c r="J148" s="2" t="str">
        <f t="shared" si="12"/>
        <v>Type IAtonne</v>
      </c>
      <c r="K148" s="3" t="e">
        <f>MATCH(J148,#REF!,0)</f>
        <v>#REF!</v>
      </c>
      <c r="L148" s="4" t="str">
        <f ca="1" t="shared" si="14"/>
        <v>G</v>
      </c>
      <c r="M148" s="4" t="str">
        <f ca="1" t="shared" si="15"/>
        <v>C2</v>
      </c>
      <c r="N148" s="4" t="str">
        <f ca="1" t="shared" si="16"/>
        <v>C2</v>
      </c>
      <c r="O148" s="50"/>
    </row>
    <row r="149" spans="1:15" ht="36" customHeight="1">
      <c r="A149" s="59"/>
      <c r="B149" s="292"/>
      <c r="C149" s="166" t="s">
        <v>101</v>
      </c>
      <c r="D149" s="167"/>
      <c r="E149" s="168"/>
      <c r="F149" s="261"/>
      <c r="G149" s="282"/>
      <c r="H149" s="169"/>
      <c r="I149" s="5" t="str">
        <f ca="1" t="shared" si="13"/>
        <v>LOCKED</v>
      </c>
      <c r="J149" s="2" t="str">
        <f t="shared" si="12"/>
        <v>JOINT AND CRACK SEALING</v>
      </c>
      <c r="K149" s="3" t="e">
        <f>MATCH(J149,#REF!,0)</f>
        <v>#REF!</v>
      </c>
      <c r="L149" s="4" t="str">
        <f ca="1" t="shared" si="14"/>
        <v>G</v>
      </c>
      <c r="M149" s="4" t="str">
        <f ca="1" t="shared" si="15"/>
        <v>C2</v>
      </c>
      <c r="N149" s="4" t="str">
        <f ca="1" t="shared" si="16"/>
        <v>C2</v>
      </c>
      <c r="O149" s="50"/>
    </row>
    <row r="150" spans="1:15" s="49" customFormat="1" ht="30" customHeight="1">
      <c r="A150" s="107" t="s">
        <v>190</v>
      </c>
      <c r="B150" s="52" t="s">
        <v>75</v>
      </c>
      <c r="C150" s="53" t="s">
        <v>31</v>
      </c>
      <c r="D150" s="70" t="s">
        <v>246</v>
      </c>
      <c r="E150" s="55" t="s">
        <v>86</v>
      </c>
      <c r="F150" s="247">
        <v>550</v>
      </c>
      <c r="G150" s="269"/>
      <c r="H150" s="56">
        <f>ROUND(G150*F150,2)</f>
        <v>0</v>
      </c>
      <c r="I150" s="5">
        <f ca="1" t="shared" si="13"/>
      </c>
      <c r="J150" s="2" t="str">
        <f t="shared" si="12"/>
        <v>D006Reflective Crack MaintenanceCW 3250-R7m</v>
      </c>
      <c r="K150" s="3" t="e">
        <f>MATCH(J150,#REF!,0)</f>
        <v>#REF!</v>
      </c>
      <c r="L150" s="4" t="str">
        <f ca="1" t="shared" si="14"/>
        <v>G</v>
      </c>
      <c r="M150" s="4" t="str">
        <f ca="1" t="shared" si="15"/>
        <v>C2</v>
      </c>
      <c r="N150" s="4" t="str">
        <f ca="1" t="shared" si="16"/>
        <v>C2</v>
      </c>
      <c r="O150" s="50"/>
    </row>
    <row r="151" spans="1:15" ht="48" customHeight="1">
      <c r="A151" s="59"/>
      <c r="B151" s="101"/>
      <c r="C151" s="102" t="s">
        <v>102</v>
      </c>
      <c r="D151" s="103"/>
      <c r="E151" s="104"/>
      <c r="F151" s="246"/>
      <c r="G151" s="279"/>
      <c r="H151" s="106"/>
      <c r="I151" s="5" t="str">
        <f ca="1" t="shared" si="13"/>
        <v>LOCKED</v>
      </c>
      <c r="J151" s="2" t="str">
        <f t="shared" si="12"/>
        <v>ASSOCIATED DRAINAGE AND UNDERGROUND WORKS</v>
      </c>
      <c r="K151" s="3" t="e">
        <f>MATCH(J151,#REF!,0)</f>
        <v>#REF!</v>
      </c>
      <c r="L151" s="4" t="str">
        <f ca="1" t="shared" si="14"/>
        <v>G</v>
      </c>
      <c r="M151" s="4" t="str">
        <f ca="1" t="shared" si="15"/>
        <v>C2</v>
      </c>
      <c r="N151" s="4" t="str">
        <f ca="1" t="shared" si="16"/>
        <v>C2</v>
      </c>
      <c r="O151" s="50"/>
    </row>
    <row r="152" spans="1:15" ht="33" customHeight="1">
      <c r="A152" s="107" t="s">
        <v>108</v>
      </c>
      <c r="B152" s="108" t="s">
        <v>152</v>
      </c>
      <c r="C152" s="109" t="s">
        <v>162</v>
      </c>
      <c r="D152" s="110" t="s">
        <v>8</v>
      </c>
      <c r="E152" s="159"/>
      <c r="F152" s="127"/>
      <c r="G152" s="270"/>
      <c r="H152" s="64"/>
      <c r="I152" s="5" t="str">
        <f ca="1" t="shared" si="13"/>
        <v>LOCKED</v>
      </c>
      <c r="J152" s="2" t="str">
        <f t="shared" si="12"/>
        <v>E006Catch PitCW 2130-R12</v>
      </c>
      <c r="K152" s="3" t="e">
        <f>MATCH(J152,#REF!,0)</f>
        <v>#REF!</v>
      </c>
      <c r="L152" s="4" t="str">
        <f ca="1" t="shared" si="14"/>
        <v>G</v>
      </c>
      <c r="M152" s="4" t="str">
        <f ca="1" t="shared" si="15"/>
        <v>C2</v>
      </c>
      <c r="N152" s="4" t="str">
        <f ca="1" t="shared" si="16"/>
        <v>C2</v>
      </c>
      <c r="O152" s="50"/>
    </row>
    <row r="153" spans="1:15" ht="39" customHeight="1">
      <c r="A153" s="107" t="s">
        <v>109</v>
      </c>
      <c r="B153" s="112" t="s">
        <v>143</v>
      </c>
      <c r="C153" s="109" t="s">
        <v>163</v>
      </c>
      <c r="D153" s="110"/>
      <c r="E153" s="127" t="s">
        <v>85</v>
      </c>
      <c r="F153" s="248">
        <v>5</v>
      </c>
      <c r="G153" s="269"/>
      <c r="H153" s="115">
        <f>ROUND(G153*F153,2)</f>
        <v>0</v>
      </c>
      <c r="I153" s="5">
        <f ca="1" t="shared" si="13"/>
      </c>
      <c r="J153" s="2" t="str">
        <f t="shared" si="12"/>
        <v>E007SD-023each</v>
      </c>
      <c r="K153" s="3" t="e">
        <f>MATCH(J153,#REF!,0)</f>
        <v>#REF!</v>
      </c>
      <c r="L153" s="4" t="str">
        <f ca="1" t="shared" si="14"/>
        <v>G</v>
      </c>
      <c r="M153" s="4" t="str">
        <f ca="1" t="shared" si="15"/>
        <v>C2</v>
      </c>
      <c r="N153" s="4" t="str">
        <f ca="1" t="shared" si="16"/>
        <v>C2</v>
      </c>
      <c r="O153" s="50"/>
    </row>
    <row r="154" spans="1:15" ht="39" customHeight="1">
      <c r="A154" s="107" t="s">
        <v>13</v>
      </c>
      <c r="B154" s="108" t="s">
        <v>106</v>
      </c>
      <c r="C154" s="109" t="s">
        <v>205</v>
      </c>
      <c r="D154" s="110" t="s">
        <v>8</v>
      </c>
      <c r="E154" s="127" t="s">
        <v>86</v>
      </c>
      <c r="F154" s="258">
        <v>9</v>
      </c>
      <c r="G154" s="269"/>
      <c r="H154" s="115">
        <f>ROUND(G154*F154,2)</f>
        <v>0</v>
      </c>
      <c r="I154" s="5">
        <f ca="1" t="shared" si="13"/>
      </c>
      <c r="J154" s="2" t="str">
        <f t="shared" si="12"/>
        <v>E012Drainage Connection PipeCW 2130-R12m</v>
      </c>
      <c r="K154" s="3" t="e">
        <f>MATCH(J154,#REF!,0)</f>
        <v>#REF!</v>
      </c>
      <c r="L154" s="4" t="str">
        <f ca="1" t="shared" si="14"/>
        <v>G</v>
      </c>
      <c r="M154" s="4" t="str">
        <f ca="1" t="shared" si="15"/>
        <v>C2</v>
      </c>
      <c r="N154" s="4" t="str">
        <f ca="1" t="shared" si="16"/>
        <v>C2</v>
      </c>
      <c r="O154" s="50"/>
    </row>
    <row r="155" spans="1:15" ht="39" customHeight="1">
      <c r="A155" s="107" t="s">
        <v>14</v>
      </c>
      <c r="B155" s="52" t="s">
        <v>132</v>
      </c>
      <c r="C155" s="109" t="s">
        <v>196</v>
      </c>
      <c r="D155" s="160" t="s">
        <v>8</v>
      </c>
      <c r="E155" s="161"/>
      <c r="F155" s="259"/>
      <c r="G155" s="199"/>
      <c r="H155" s="115"/>
      <c r="I155" s="5" t="str">
        <f ca="1" t="shared" si="13"/>
        <v>LOCKED</v>
      </c>
      <c r="J155" s="2" t="str">
        <f t="shared" si="12"/>
        <v>E017Sewer Repair - Up to 3.0 Meters LongCW 2130-R12</v>
      </c>
      <c r="K155" s="3" t="e">
        <f>MATCH(J155,#REF!,0)</f>
        <v>#REF!</v>
      </c>
      <c r="L155" s="4" t="str">
        <f ca="1" t="shared" si="14"/>
        <v>G</v>
      </c>
      <c r="M155" s="4" t="str">
        <f ca="1" t="shared" si="15"/>
        <v>C2</v>
      </c>
      <c r="N155" s="4" t="str">
        <f ca="1" t="shared" si="16"/>
        <v>C2</v>
      </c>
      <c r="O155" s="50"/>
    </row>
    <row r="156" spans="1:15" ht="30" customHeight="1">
      <c r="A156" s="107" t="s">
        <v>15</v>
      </c>
      <c r="B156" s="162" t="s">
        <v>143</v>
      </c>
      <c r="C156" s="109" t="s">
        <v>297</v>
      </c>
      <c r="D156" s="160"/>
      <c r="E156" s="161"/>
      <c r="F156" s="259"/>
      <c r="G156" s="199"/>
      <c r="H156" s="115"/>
      <c r="I156" s="5" t="str">
        <f ca="1" t="shared" si="13"/>
        <v>LOCKED</v>
      </c>
      <c r="J156" s="2" t="str">
        <f t="shared" si="12"/>
        <v>E018300 mm</v>
      </c>
      <c r="K156" s="3" t="e">
        <f>MATCH(J156,#REF!,0)</f>
        <v>#REF!</v>
      </c>
      <c r="L156" s="4" t="str">
        <f ca="1" t="shared" si="14"/>
        <v>G</v>
      </c>
      <c r="M156" s="4" t="str">
        <f ca="1" t="shared" si="15"/>
        <v>C2</v>
      </c>
      <c r="N156" s="4" t="str">
        <f ca="1" t="shared" si="16"/>
        <v>C2</v>
      </c>
      <c r="O156" s="50"/>
    </row>
    <row r="157" spans="1:15" ht="30" customHeight="1">
      <c r="A157" s="107" t="s">
        <v>16</v>
      </c>
      <c r="B157" s="86" t="s">
        <v>229</v>
      </c>
      <c r="C157" s="109" t="s">
        <v>315</v>
      </c>
      <c r="D157" s="160"/>
      <c r="E157" s="161" t="s">
        <v>85</v>
      </c>
      <c r="F157" s="259">
        <v>1</v>
      </c>
      <c r="G157" s="269"/>
      <c r="H157" s="115">
        <f>ROUND(G157*F157,2)</f>
        <v>0</v>
      </c>
      <c r="I157" s="5">
        <f ca="1" t="shared" si="13"/>
      </c>
      <c r="J157" s="2" t="str">
        <f t="shared" si="12"/>
        <v>E019Class 3 Backfilleach</v>
      </c>
      <c r="K157" s="3" t="e">
        <f>MATCH(J157,#REF!,0)</f>
        <v>#REF!</v>
      </c>
      <c r="L157" s="4" t="str">
        <f ca="1" t="shared" si="14"/>
        <v>G</v>
      </c>
      <c r="M157" s="4" t="str">
        <f ca="1" t="shared" si="15"/>
        <v>C2</v>
      </c>
      <c r="N157" s="4" t="str">
        <f ca="1" t="shared" si="16"/>
        <v>C2</v>
      </c>
      <c r="O157" s="50"/>
    </row>
    <row r="158" spans="1:15" s="119" customFormat="1" ht="43.5" customHeight="1">
      <c r="A158" s="107" t="s">
        <v>20</v>
      </c>
      <c r="B158" s="52" t="s">
        <v>130</v>
      </c>
      <c r="C158" s="109" t="s">
        <v>286</v>
      </c>
      <c r="D158" s="70" t="s">
        <v>8</v>
      </c>
      <c r="E158" s="55"/>
      <c r="F158" s="247"/>
      <c r="G158" s="276"/>
      <c r="H158" s="118"/>
      <c r="I158" s="5" t="str">
        <f ca="1" t="shared" si="13"/>
        <v>LOCKED</v>
      </c>
      <c r="J158" s="2" t="str">
        <f t="shared" si="12"/>
        <v>E023Replacing Existing Manhole and Catch Basin Frames &amp; CoversCW 2130-R12</v>
      </c>
      <c r="K158" s="3" t="e">
        <f>MATCH(J158,#REF!,0)</f>
        <v>#REF!</v>
      </c>
      <c r="L158" s="4" t="str">
        <f ca="1" t="shared" si="14"/>
        <v>G</v>
      </c>
      <c r="M158" s="4" t="str">
        <f ca="1" t="shared" si="15"/>
        <v>G</v>
      </c>
      <c r="N158" s="4" t="str">
        <f ca="1" t="shared" si="16"/>
        <v>C2</v>
      </c>
      <c r="O158" s="50"/>
    </row>
    <row r="159" spans="1:15" s="57" customFormat="1" ht="43.5" customHeight="1">
      <c r="A159" s="107" t="s">
        <v>21</v>
      </c>
      <c r="B159" s="58" t="s">
        <v>143</v>
      </c>
      <c r="C159" s="53" t="s">
        <v>217</v>
      </c>
      <c r="D159" s="70"/>
      <c r="E159" s="55" t="s">
        <v>85</v>
      </c>
      <c r="F159" s="247">
        <v>1</v>
      </c>
      <c r="G159" s="269"/>
      <c r="H159" s="56">
        <f aca="true" t="shared" si="17" ref="H159:H167">ROUND(G159*F159,2)</f>
        <v>0</v>
      </c>
      <c r="I159" s="5">
        <f ca="1" t="shared" si="13"/>
      </c>
      <c r="J159" s="2" t="str">
        <f t="shared" si="12"/>
        <v>E024AP-004 - Standard Frame for Manhole and Catch Basineach</v>
      </c>
      <c r="K159" s="3" t="e">
        <f>MATCH(J159,#REF!,0)</f>
        <v>#REF!</v>
      </c>
      <c r="L159" s="4" t="str">
        <f ca="1" t="shared" si="14"/>
        <v>G</v>
      </c>
      <c r="M159" s="4" t="str">
        <f ca="1" t="shared" si="15"/>
        <v>C2</v>
      </c>
      <c r="N159" s="4" t="str">
        <f ca="1" t="shared" si="16"/>
        <v>C2</v>
      </c>
      <c r="O159" s="50"/>
    </row>
    <row r="160" spans="1:15" s="57" customFormat="1" ht="43.5" customHeight="1">
      <c r="A160" s="107" t="s">
        <v>22</v>
      </c>
      <c r="B160" s="58" t="s">
        <v>144</v>
      </c>
      <c r="C160" s="53" t="s">
        <v>218</v>
      </c>
      <c r="D160" s="70"/>
      <c r="E160" s="55" t="s">
        <v>85</v>
      </c>
      <c r="F160" s="247">
        <v>1</v>
      </c>
      <c r="G160" s="269"/>
      <c r="H160" s="56">
        <f t="shared" si="17"/>
        <v>0</v>
      </c>
      <c r="I160" s="5">
        <f ca="1" t="shared" si="13"/>
      </c>
      <c r="J160" s="2" t="str">
        <f t="shared" si="12"/>
        <v>E025AP-005 - Standard Solid Cover for Standard Frameeach</v>
      </c>
      <c r="K160" s="3" t="e">
        <f>MATCH(J160,#REF!,0)</f>
        <v>#REF!</v>
      </c>
      <c r="L160" s="4" t="str">
        <f ca="1" t="shared" si="14"/>
        <v>G</v>
      </c>
      <c r="M160" s="4" t="str">
        <f ca="1" t="shared" si="15"/>
        <v>C2</v>
      </c>
      <c r="N160" s="4" t="str">
        <f ca="1" t="shared" si="16"/>
        <v>C2</v>
      </c>
      <c r="O160" s="50"/>
    </row>
    <row r="161" spans="1:15" s="57" customFormat="1" ht="43.5" customHeight="1">
      <c r="A161" s="107" t="s">
        <v>23</v>
      </c>
      <c r="B161" s="52" t="s">
        <v>169</v>
      </c>
      <c r="C161" s="53" t="s">
        <v>164</v>
      </c>
      <c r="D161" s="70" t="s">
        <v>8</v>
      </c>
      <c r="E161" s="55"/>
      <c r="F161" s="247"/>
      <c r="G161" s="124"/>
      <c r="H161" s="124"/>
      <c r="I161" s="5" t="str">
        <f ca="1" t="shared" si="13"/>
        <v>LOCKED</v>
      </c>
      <c r="J161" s="2" t="str">
        <f t="shared" si="12"/>
        <v>E034Connecting to Existing Catch BasinCW 2130-R12</v>
      </c>
      <c r="K161" s="3" t="e">
        <f>MATCH(J161,#REF!,0)</f>
        <v>#REF!</v>
      </c>
      <c r="L161" s="4" t="str">
        <f ca="1" t="shared" si="14"/>
        <v>G</v>
      </c>
      <c r="M161" s="4" t="str">
        <f ca="1" t="shared" si="15"/>
        <v>C2</v>
      </c>
      <c r="N161" s="4" t="str">
        <f ca="1" t="shared" si="16"/>
        <v>C2</v>
      </c>
      <c r="O161" s="50"/>
    </row>
    <row r="162" spans="1:15" s="57" customFormat="1" ht="43.5" customHeight="1">
      <c r="A162" s="107" t="s">
        <v>24</v>
      </c>
      <c r="B162" s="58" t="s">
        <v>143</v>
      </c>
      <c r="C162" s="53" t="s">
        <v>298</v>
      </c>
      <c r="D162" s="70"/>
      <c r="E162" s="55" t="s">
        <v>85</v>
      </c>
      <c r="F162" s="247">
        <v>5</v>
      </c>
      <c r="G162" s="269"/>
      <c r="H162" s="124">
        <f>ROUND(G162*F162,2)</f>
        <v>0</v>
      </c>
      <c r="I162" s="5">
        <f ca="1" t="shared" si="13"/>
      </c>
      <c r="J162" s="2" t="str">
        <f t="shared" si="12"/>
        <v>E035250 mm Drainage Connection Pipeeach</v>
      </c>
      <c r="K162" s="3" t="e">
        <f>MATCH(J162,#REF!,0)</f>
        <v>#REF!</v>
      </c>
      <c r="L162" s="4" t="str">
        <f ca="1" t="shared" si="14"/>
        <v>G</v>
      </c>
      <c r="M162" s="4" t="str">
        <f ca="1" t="shared" si="15"/>
        <v>C2</v>
      </c>
      <c r="N162" s="4" t="str">
        <f ca="1" t="shared" si="16"/>
        <v>C2</v>
      </c>
      <c r="O162" s="50"/>
    </row>
    <row r="163" spans="1:15" s="57" customFormat="1" ht="43.5" customHeight="1">
      <c r="A163" s="107" t="s">
        <v>25</v>
      </c>
      <c r="B163" s="52" t="s">
        <v>131</v>
      </c>
      <c r="C163" s="53" t="s">
        <v>165</v>
      </c>
      <c r="D163" s="70" t="s">
        <v>8</v>
      </c>
      <c r="E163" s="55"/>
      <c r="F163" s="247"/>
      <c r="G163" s="124"/>
      <c r="H163" s="124"/>
      <c r="I163" s="5" t="str">
        <f ca="1" t="shared" si="13"/>
        <v>LOCKED</v>
      </c>
      <c r="J163" s="2" t="str">
        <f t="shared" si="12"/>
        <v>E036Connecting to Existing SewerCW 2130-R12</v>
      </c>
      <c r="K163" s="3" t="e">
        <f>MATCH(J163,#REF!,0)</f>
        <v>#REF!</v>
      </c>
      <c r="L163" s="4" t="str">
        <f ca="1" t="shared" si="14"/>
        <v>G</v>
      </c>
      <c r="M163" s="4" t="str">
        <f ca="1" t="shared" si="15"/>
        <v>C2</v>
      </c>
      <c r="N163" s="4" t="str">
        <f ca="1" t="shared" si="16"/>
        <v>C2</v>
      </c>
      <c r="O163" s="50"/>
    </row>
    <row r="164" spans="1:15" s="57" customFormat="1" ht="43.5" customHeight="1">
      <c r="A164" s="107" t="s">
        <v>26</v>
      </c>
      <c r="B164" s="58" t="s">
        <v>143</v>
      </c>
      <c r="C164" s="53" t="s">
        <v>339</v>
      </c>
      <c r="D164" s="70"/>
      <c r="E164" s="55"/>
      <c r="F164" s="247"/>
      <c r="G164" s="124"/>
      <c r="H164" s="124"/>
      <c r="I164" s="5" t="str">
        <f ca="1" t="shared" si="13"/>
        <v>LOCKED</v>
      </c>
      <c r="J164" s="2" t="str">
        <f t="shared" si="12"/>
        <v>E037250 mm PVC Connecting Pipe</v>
      </c>
      <c r="K164" s="3" t="e">
        <f>MATCH(J164,#REF!,0)</f>
        <v>#REF!</v>
      </c>
      <c r="L164" s="4" t="str">
        <f ca="1" t="shared" si="14"/>
        <v>G</v>
      </c>
      <c r="M164" s="4" t="str">
        <f ca="1" t="shared" si="15"/>
        <v>C2</v>
      </c>
      <c r="N164" s="4" t="str">
        <f ca="1" t="shared" si="16"/>
        <v>C2</v>
      </c>
      <c r="O164" s="50"/>
    </row>
    <row r="165" spans="1:15" s="57" customFormat="1" ht="43.5" customHeight="1">
      <c r="A165" s="107"/>
      <c r="B165" s="86" t="s">
        <v>229</v>
      </c>
      <c r="C165" s="53" t="s">
        <v>340</v>
      </c>
      <c r="D165" s="70"/>
      <c r="E165" s="55" t="s">
        <v>85</v>
      </c>
      <c r="F165" s="247">
        <v>3</v>
      </c>
      <c r="G165" s="269"/>
      <c r="H165" s="124">
        <f>ROUND(G165*F165,2)</f>
        <v>0</v>
      </c>
      <c r="I165" s="5">
        <f ca="1" t="shared" si="13"/>
      </c>
      <c r="J165" s="2" t="str">
        <f t="shared" si="12"/>
        <v>Connecting to 250 mm PVC Sewereach</v>
      </c>
      <c r="K165" s="3" t="e">
        <f>MATCH(J165,#REF!,0)</f>
        <v>#REF!</v>
      </c>
      <c r="L165" s="4" t="str">
        <f ca="1" t="shared" si="14"/>
        <v>G</v>
      </c>
      <c r="M165" s="4" t="str">
        <f ca="1" t="shared" si="15"/>
        <v>C2</v>
      </c>
      <c r="N165" s="4" t="str">
        <f ca="1" t="shared" si="16"/>
        <v>C2</v>
      </c>
      <c r="O165" s="50"/>
    </row>
    <row r="166" spans="1:15" ht="39" customHeight="1">
      <c r="A166" s="107" t="s">
        <v>166</v>
      </c>
      <c r="B166" s="163" t="s">
        <v>175</v>
      </c>
      <c r="C166" s="109" t="s">
        <v>9</v>
      </c>
      <c r="D166" s="160" t="s">
        <v>8</v>
      </c>
      <c r="E166" s="55" t="s">
        <v>85</v>
      </c>
      <c r="F166" s="259">
        <v>5</v>
      </c>
      <c r="G166" s="269"/>
      <c r="H166" s="56">
        <f t="shared" si="17"/>
        <v>0</v>
      </c>
      <c r="I166" s="5">
        <f ca="1" t="shared" si="13"/>
      </c>
      <c r="J166" s="2" t="str">
        <f t="shared" si="12"/>
        <v>E050Abandoning Existing Drainage InletsCW 2130-R12each</v>
      </c>
      <c r="K166" s="3" t="e">
        <f>MATCH(J166,#REF!,0)</f>
        <v>#REF!</v>
      </c>
      <c r="L166" s="4" t="str">
        <f ca="1" t="shared" si="14"/>
        <v>G</v>
      </c>
      <c r="M166" s="4" t="str">
        <f ca="1" t="shared" si="15"/>
        <v>C2</v>
      </c>
      <c r="N166" s="4" t="str">
        <f ca="1" t="shared" si="16"/>
        <v>C2</v>
      </c>
      <c r="O166" s="50"/>
    </row>
    <row r="167" spans="1:15" s="57" customFormat="1" ht="30" customHeight="1">
      <c r="A167" s="107" t="s">
        <v>0</v>
      </c>
      <c r="B167" s="52" t="s">
        <v>210</v>
      </c>
      <c r="C167" s="53" t="s">
        <v>1</v>
      </c>
      <c r="D167" s="70" t="s">
        <v>2</v>
      </c>
      <c r="E167" s="55" t="s">
        <v>85</v>
      </c>
      <c r="F167" s="247">
        <v>8</v>
      </c>
      <c r="G167" s="269"/>
      <c r="H167" s="56">
        <f t="shared" si="17"/>
        <v>0</v>
      </c>
      <c r="I167" s="5">
        <f ca="1" t="shared" si="13"/>
      </c>
      <c r="J167" s="2" t="str">
        <f t="shared" si="12"/>
        <v>E050ACatch Basin CleaningCW 2140-R3each</v>
      </c>
      <c r="K167" s="3" t="e">
        <f>MATCH(J167,#REF!,0)</f>
        <v>#REF!</v>
      </c>
      <c r="L167" s="4" t="str">
        <f ca="1" t="shared" si="14"/>
        <v>G</v>
      </c>
      <c r="M167" s="4" t="str">
        <f ca="1" t="shared" si="15"/>
        <v>C2</v>
      </c>
      <c r="N167" s="4" t="str">
        <f ca="1" t="shared" si="16"/>
        <v>C2</v>
      </c>
      <c r="O167" s="50"/>
    </row>
    <row r="168" spans="1:15" s="57" customFormat="1" ht="30" customHeight="1">
      <c r="A168" s="128"/>
      <c r="B168" s="52" t="s">
        <v>280</v>
      </c>
      <c r="C168" s="53" t="s">
        <v>319</v>
      </c>
      <c r="D168" s="70" t="s">
        <v>2</v>
      </c>
      <c r="E168" s="55"/>
      <c r="F168" s="247"/>
      <c r="G168" s="124"/>
      <c r="H168" s="56"/>
      <c r="I168" s="5" t="str">
        <f ca="1" t="shared" si="13"/>
        <v>LOCKED</v>
      </c>
      <c r="J168" s="2" t="str">
        <f t="shared" si="12"/>
        <v>Sewer CleaningCW 2140-R3</v>
      </c>
      <c r="K168" s="3" t="e">
        <f>MATCH(J168,#REF!,0)</f>
        <v>#REF!</v>
      </c>
      <c r="L168" s="4" t="str">
        <f ca="1" t="shared" si="14"/>
        <v>G</v>
      </c>
      <c r="M168" s="4" t="str">
        <f ca="1" t="shared" si="15"/>
        <v>C2</v>
      </c>
      <c r="N168" s="4" t="str">
        <f ca="1" t="shared" si="16"/>
        <v>C2</v>
      </c>
      <c r="O168" s="50"/>
    </row>
    <row r="169" spans="1:15" s="57" customFormat="1" ht="30" customHeight="1">
      <c r="A169" s="128"/>
      <c r="B169" s="58" t="s">
        <v>143</v>
      </c>
      <c r="C169" s="53" t="s">
        <v>314</v>
      </c>
      <c r="D169" s="70"/>
      <c r="E169" s="55" t="s">
        <v>86</v>
      </c>
      <c r="F169" s="247">
        <v>6</v>
      </c>
      <c r="G169" s="269"/>
      <c r="H169" s="56">
        <f>ROUND(G169*F169,2)</f>
        <v>0</v>
      </c>
      <c r="I169" s="5">
        <f ca="1" t="shared" si="13"/>
      </c>
      <c r="J169" s="2" t="str">
        <f t="shared" si="12"/>
        <v>200 mmm</v>
      </c>
      <c r="K169" s="3" t="e">
        <f>MATCH(J169,#REF!,0)</f>
        <v>#REF!</v>
      </c>
      <c r="L169" s="4" t="str">
        <f ca="1" t="shared" si="14"/>
        <v>G</v>
      </c>
      <c r="M169" s="4" t="str">
        <f ca="1" t="shared" si="15"/>
        <v>C2</v>
      </c>
      <c r="N169" s="4" t="str">
        <f ca="1" t="shared" si="16"/>
        <v>C2</v>
      </c>
      <c r="O169" s="50"/>
    </row>
    <row r="170" spans="1:15" s="57" customFormat="1" ht="30" customHeight="1">
      <c r="A170" s="128"/>
      <c r="B170" s="52" t="s">
        <v>341</v>
      </c>
      <c r="C170" s="53" t="s">
        <v>320</v>
      </c>
      <c r="D170" s="70" t="s">
        <v>321</v>
      </c>
      <c r="E170" s="55"/>
      <c r="F170" s="247"/>
      <c r="G170" s="124"/>
      <c r="H170" s="56"/>
      <c r="I170" s="5" t="str">
        <f ca="1" t="shared" si="13"/>
        <v>LOCKED</v>
      </c>
      <c r="J170" s="2" t="str">
        <f t="shared" si="12"/>
        <v>Sewer Service InspectionCW 2145-R3</v>
      </c>
      <c r="K170" s="3" t="e">
        <f>MATCH(J170,#REF!,0)</f>
        <v>#REF!</v>
      </c>
      <c r="L170" s="4" t="str">
        <f ca="1" t="shared" si="14"/>
        <v>G</v>
      </c>
      <c r="M170" s="4" t="str">
        <f ca="1" t="shared" si="15"/>
        <v>C2</v>
      </c>
      <c r="N170" s="4" t="str">
        <f ca="1" t="shared" si="16"/>
        <v>C2</v>
      </c>
      <c r="O170" s="50"/>
    </row>
    <row r="171" spans="1:15" s="57" customFormat="1" ht="30" customHeight="1">
      <c r="A171" s="128"/>
      <c r="B171" s="164" t="s">
        <v>143</v>
      </c>
      <c r="C171" s="99" t="s">
        <v>314</v>
      </c>
      <c r="D171" s="88"/>
      <c r="E171" s="89" t="s">
        <v>86</v>
      </c>
      <c r="F171" s="260">
        <v>6</v>
      </c>
      <c r="G171" s="277"/>
      <c r="H171" s="90">
        <f>ROUND(G171*F171,2)</f>
        <v>0</v>
      </c>
      <c r="I171" s="5">
        <f ca="1" t="shared" si="13"/>
      </c>
      <c r="J171" s="2" t="str">
        <f t="shared" si="12"/>
        <v>200 mmm</v>
      </c>
      <c r="K171" s="3" t="e">
        <f>MATCH(J171,#REF!,0)</f>
        <v>#REF!</v>
      </c>
      <c r="L171" s="4" t="str">
        <f ca="1" t="shared" si="14"/>
        <v>G</v>
      </c>
      <c r="M171" s="4" t="str">
        <f ca="1" t="shared" si="15"/>
        <v>C2</v>
      </c>
      <c r="N171" s="4" t="str">
        <f ca="1" t="shared" si="16"/>
        <v>C2</v>
      </c>
      <c r="O171" s="50"/>
    </row>
    <row r="172" spans="1:15" ht="36" customHeight="1">
      <c r="A172" s="59"/>
      <c r="B172" s="165"/>
      <c r="C172" s="166" t="s">
        <v>103</v>
      </c>
      <c r="D172" s="167"/>
      <c r="E172" s="168"/>
      <c r="F172" s="261"/>
      <c r="G172" s="282"/>
      <c r="H172" s="169"/>
      <c r="I172" s="5" t="str">
        <f ca="1" t="shared" si="13"/>
        <v>LOCKED</v>
      </c>
      <c r="J172" s="2" t="str">
        <f t="shared" si="12"/>
        <v>ADJUSTMENTS</v>
      </c>
      <c r="K172" s="3" t="e">
        <f>MATCH(J172,#REF!,0)</f>
        <v>#REF!</v>
      </c>
      <c r="L172" s="4" t="str">
        <f ca="1" t="shared" si="14"/>
        <v>G</v>
      </c>
      <c r="M172" s="4" t="str">
        <f ca="1" t="shared" si="15"/>
        <v>C2</v>
      </c>
      <c r="N172" s="4" t="str">
        <f ca="1" t="shared" si="16"/>
        <v>C2</v>
      </c>
      <c r="O172" s="50"/>
    </row>
    <row r="173" spans="1:15" s="57" customFormat="1" ht="43.5" customHeight="1">
      <c r="A173" s="107" t="s">
        <v>110</v>
      </c>
      <c r="B173" s="52" t="s">
        <v>342</v>
      </c>
      <c r="C173" s="53" t="s">
        <v>197</v>
      </c>
      <c r="D173" s="70" t="s">
        <v>10</v>
      </c>
      <c r="E173" s="55" t="s">
        <v>85</v>
      </c>
      <c r="F173" s="247">
        <v>8</v>
      </c>
      <c r="G173" s="269"/>
      <c r="H173" s="56">
        <f>ROUND(G173*F173,2)</f>
        <v>0</v>
      </c>
      <c r="I173" s="5">
        <f ca="1" t="shared" si="13"/>
      </c>
      <c r="J173" s="2" t="str">
        <f t="shared" si="12"/>
        <v>F001Adjustment of Catch Basins / Manholes FramesCW 3210-R7each</v>
      </c>
      <c r="K173" s="3" t="e">
        <f>MATCH(J173,#REF!,0)</f>
        <v>#REF!</v>
      </c>
      <c r="L173" s="4" t="str">
        <f ca="1" t="shared" si="14"/>
        <v>G</v>
      </c>
      <c r="M173" s="4" t="str">
        <f ca="1" t="shared" si="15"/>
        <v>C2</v>
      </c>
      <c r="N173" s="4" t="str">
        <f ca="1" t="shared" si="16"/>
        <v>C2</v>
      </c>
      <c r="O173" s="50"/>
    </row>
    <row r="174" spans="1:15" s="57" customFormat="1" ht="30" customHeight="1">
      <c r="A174" s="107" t="s">
        <v>111</v>
      </c>
      <c r="B174" s="52" t="s">
        <v>343</v>
      </c>
      <c r="C174" s="53" t="s">
        <v>219</v>
      </c>
      <c r="D174" s="70" t="s">
        <v>8</v>
      </c>
      <c r="E174" s="55"/>
      <c r="F174" s="247"/>
      <c r="G174" s="124"/>
      <c r="H174" s="118"/>
      <c r="I174" s="5" t="str">
        <f ca="1" t="shared" si="13"/>
        <v>LOCKED</v>
      </c>
      <c r="J174" s="2" t="str">
        <f t="shared" si="12"/>
        <v>F002Replacing Existing RisersCW 2130-R12</v>
      </c>
      <c r="K174" s="3" t="e">
        <f>MATCH(J174,#REF!,0)</f>
        <v>#REF!</v>
      </c>
      <c r="L174" s="4" t="str">
        <f ca="1" t="shared" si="14"/>
        <v>G</v>
      </c>
      <c r="M174" s="4" t="str">
        <f ca="1" t="shared" si="15"/>
        <v>C2</v>
      </c>
      <c r="N174" s="4" t="str">
        <f ca="1" t="shared" si="16"/>
        <v>C2</v>
      </c>
      <c r="O174" s="50"/>
    </row>
    <row r="175" spans="1:15" s="57" customFormat="1" ht="30" customHeight="1">
      <c r="A175" s="107" t="s">
        <v>220</v>
      </c>
      <c r="B175" s="58" t="s">
        <v>143</v>
      </c>
      <c r="C175" s="53" t="s">
        <v>226</v>
      </c>
      <c r="D175" s="70"/>
      <c r="E175" s="55" t="s">
        <v>87</v>
      </c>
      <c r="F175" s="251">
        <v>0.2</v>
      </c>
      <c r="G175" s="269"/>
      <c r="H175" s="56">
        <f>ROUND(G175*F175,2)</f>
        <v>0</v>
      </c>
      <c r="I175" s="5">
        <f ca="1" t="shared" si="13"/>
      </c>
      <c r="J175" s="2" t="str">
        <f t="shared" si="12"/>
        <v>F002APre-cast Concrete Risersvert. m</v>
      </c>
      <c r="K175" s="3" t="e">
        <f>MATCH(J175,#REF!,0)</f>
        <v>#REF!</v>
      </c>
      <c r="L175" s="4" t="str">
        <f ca="1" t="shared" si="14"/>
        <v>G</v>
      </c>
      <c r="M175" s="4" t="str">
        <f ca="1" t="shared" si="15"/>
        <v>C2</v>
      </c>
      <c r="N175" s="4" t="str">
        <f ca="1" t="shared" si="16"/>
        <v>C2</v>
      </c>
      <c r="O175" s="50"/>
    </row>
    <row r="176" spans="1:15" s="57" customFormat="1" ht="30" customHeight="1">
      <c r="A176" s="107" t="s">
        <v>221</v>
      </c>
      <c r="B176" s="58" t="s">
        <v>144</v>
      </c>
      <c r="C176" s="53" t="s">
        <v>227</v>
      </c>
      <c r="D176" s="70"/>
      <c r="E176" s="55" t="s">
        <v>87</v>
      </c>
      <c r="F176" s="251">
        <v>0.1</v>
      </c>
      <c r="G176" s="269"/>
      <c r="H176" s="56">
        <f>ROUND(G176*F176,2)</f>
        <v>0</v>
      </c>
      <c r="I176" s="5">
        <f ca="1" t="shared" si="13"/>
      </c>
      <c r="J176" s="2" t="str">
        <f t="shared" si="12"/>
        <v>F002BBrick Risersvert. m</v>
      </c>
      <c r="K176" s="3" t="e">
        <f>MATCH(J176,#REF!,0)</f>
        <v>#REF!</v>
      </c>
      <c r="L176" s="4" t="str">
        <f ca="1" t="shared" si="14"/>
        <v>G</v>
      </c>
      <c r="M176" s="4" t="str">
        <f ca="1" t="shared" si="15"/>
        <v>C2</v>
      </c>
      <c r="N176" s="4" t="str">
        <f ca="1" t="shared" si="16"/>
        <v>C2</v>
      </c>
      <c r="O176" s="50"/>
    </row>
    <row r="177" spans="1:15" s="49" customFormat="1" ht="30" customHeight="1">
      <c r="A177" s="107" t="s">
        <v>112</v>
      </c>
      <c r="B177" s="52" t="s">
        <v>344</v>
      </c>
      <c r="C177" s="53" t="s">
        <v>200</v>
      </c>
      <c r="D177" s="70" t="s">
        <v>10</v>
      </c>
      <c r="E177" s="55"/>
      <c r="F177" s="247"/>
      <c r="G177" s="276"/>
      <c r="H177" s="118"/>
      <c r="I177" s="5" t="str">
        <f ca="1" t="shared" si="13"/>
        <v>LOCKED</v>
      </c>
      <c r="J177" s="2" t="str">
        <f t="shared" si="12"/>
        <v>F003Lifter RingsCW 3210-R7</v>
      </c>
      <c r="K177" s="3" t="e">
        <f>MATCH(J177,#REF!,0)</f>
        <v>#REF!</v>
      </c>
      <c r="L177" s="4" t="str">
        <f ca="1" t="shared" si="14"/>
        <v>G</v>
      </c>
      <c r="M177" s="4" t="str">
        <f ca="1" t="shared" si="15"/>
        <v>G</v>
      </c>
      <c r="N177" s="4" t="str">
        <f ca="1" t="shared" si="16"/>
        <v>C2</v>
      </c>
      <c r="O177" s="50"/>
    </row>
    <row r="178" spans="1:15" s="57" customFormat="1" ht="30" customHeight="1">
      <c r="A178" s="107" t="s">
        <v>114</v>
      </c>
      <c r="B178" s="58" t="s">
        <v>143</v>
      </c>
      <c r="C178" s="53" t="s">
        <v>283</v>
      </c>
      <c r="D178" s="70"/>
      <c r="E178" s="55" t="s">
        <v>85</v>
      </c>
      <c r="F178" s="247">
        <v>8</v>
      </c>
      <c r="G178" s="269"/>
      <c r="H178" s="56">
        <f aca="true" t="shared" si="18" ref="H178:H185">ROUND(G178*F178,2)</f>
        <v>0</v>
      </c>
      <c r="I178" s="5">
        <f ca="1" t="shared" si="13"/>
      </c>
      <c r="J178" s="2" t="str">
        <f t="shared" si="12"/>
        <v>F00551 mmeach</v>
      </c>
      <c r="K178" s="3" t="e">
        <f>MATCH(J178,#REF!,0)</f>
        <v>#REF!</v>
      </c>
      <c r="L178" s="4" t="str">
        <f ca="1" t="shared" si="14"/>
        <v>G</v>
      </c>
      <c r="M178" s="4" t="str">
        <f ca="1" t="shared" si="15"/>
        <v>C2</v>
      </c>
      <c r="N178" s="4" t="str">
        <f ca="1" t="shared" si="16"/>
        <v>C2</v>
      </c>
      <c r="O178" s="50"/>
    </row>
    <row r="179" spans="1:15" s="57" customFormat="1" ht="30" customHeight="1">
      <c r="A179" s="107" t="s">
        <v>115</v>
      </c>
      <c r="B179" s="58" t="s">
        <v>144</v>
      </c>
      <c r="C179" s="53" t="s">
        <v>284</v>
      </c>
      <c r="D179" s="70"/>
      <c r="E179" s="55" t="s">
        <v>85</v>
      </c>
      <c r="F179" s="247">
        <v>1</v>
      </c>
      <c r="G179" s="269"/>
      <c r="H179" s="56">
        <f t="shared" si="18"/>
        <v>0</v>
      </c>
      <c r="I179" s="5">
        <f ca="1" t="shared" si="13"/>
      </c>
      <c r="J179" s="2" t="str">
        <f t="shared" si="12"/>
        <v>F00664 mmeach</v>
      </c>
      <c r="K179" s="3" t="e">
        <f>MATCH(J179,#REF!,0)</f>
        <v>#REF!</v>
      </c>
      <c r="L179" s="4" t="str">
        <f ca="1" t="shared" si="14"/>
        <v>G</v>
      </c>
      <c r="M179" s="4" t="str">
        <f ca="1" t="shared" si="15"/>
        <v>C2</v>
      </c>
      <c r="N179" s="4" t="str">
        <f ca="1" t="shared" si="16"/>
        <v>C2</v>
      </c>
      <c r="O179" s="50"/>
    </row>
    <row r="180" spans="1:15" s="49" customFormat="1" ht="30" customHeight="1">
      <c r="A180" s="107" t="s">
        <v>116</v>
      </c>
      <c r="B180" s="52" t="s">
        <v>345</v>
      </c>
      <c r="C180" s="53" t="s">
        <v>199</v>
      </c>
      <c r="D180" s="70" t="s">
        <v>10</v>
      </c>
      <c r="E180" s="55" t="s">
        <v>85</v>
      </c>
      <c r="F180" s="247">
        <v>3</v>
      </c>
      <c r="G180" s="269"/>
      <c r="H180" s="56">
        <f t="shared" si="18"/>
        <v>0</v>
      </c>
      <c r="I180" s="5">
        <f ca="1" t="shared" si="13"/>
      </c>
      <c r="J180" s="2" t="str">
        <f t="shared" si="12"/>
        <v>F009Adjustment of Valve BoxesCW 3210-R7each</v>
      </c>
      <c r="K180" s="3" t="e">
        <f>MATCH(J180,#REF!,0)</f>
        <v>#REF!</v>
      </c>
      <c r="L180" s="4" t="str">
        <f ca="1" t="shared" si="14"/>
        <v>G</v>
      </c>
      <c r="M180" s="4" t="str">
        <f ca="1" t="shared" si="15"/>
        <v>C2</v>
      </c>
      <c r="N180" s="4" t="str">
        <f ca="1" t="shared" si="16"/>
        <v>C2</v>
      </c>
      <c r="O180" s="50"/>
    </row>
    <row r="181" spans="1:15" s="49" customFormat="1" ht="30" customHeight="1">
      <c r="A181" s="107" t="s">
        <v>171</v>
      </c>
      <c r="B181" s="52" t="s">
        <v>346</v>
      </c>
      <c r="C181" s="53" t="s">
        <v>201</v>
      </c>
      <c r="D181" s="70" t="s">
        <v>10</v>
      </c>
      <c r="E181" s="55" t="s">
        <v>85</v>
      </c>
      <c r="F181" s="247">
        <v>1</v>
      </c>
      <c r="G181" s="269"/>
      <c r="H181" s="56">
        <f t="shared" si="18"/>
        <v>0</v>
      </c>
      <c r="I181" s="5">
        <f ca="1" t="shared" si="13"/>
      </c>
      <c r="J181" s="2" t="str">
        <f t="shared" si="12"/>
        <v>F010Valve Box ExtensionsCW 3210-R7each</v>
      </c>
      <c r="K181" s="3" t="e">
        <f>MATCH(J181,#REF!,0)</f>
        <v>#REF!</v>
      </c>
      <c r="L181" s="4" t="str">
        <f ca="1" t="shared" si="14"/>
        <v>G</v>
      </c>
      <c r="M181" s="4" t="str">
        <f ca="1" t="shared" si="15"/>
        <v>C2</v>
      </c>
      <c r="N181" s="4" t="str">
        <f ca="1" t="shared" si="16"/>
        <v>C2</v>
      </c>
      <c r="O181" s="50"/>
    </row>
    <row r="182" spans="1:15" s="49" customFormat="1" ht="30" customHeight="1">
      <c r="A182" s="128" t="s">
        <v>27</v>
      </c>
      <c r="B182" s="52" t="s">
        <v>347</v>
      </c>
      <c r="C182" s="91" t="s">
        <v>208</v>
      </c>
      <c r="D182" s="70" t="s">
        <v>10</v>
      </c>
      <c r="E182" s="87" t="s">
        <v>85</v>
      </c>
      <c r="F182" s="247">
        <v>3</v>
      </c>
      <c r="G182" s="271"/>
      <c r="H182" s="56">
        <f t="shared" si="18"/>
        <v>0</v>
      </c>
      <c r="I182" s="5">
        <f ca="1" t="shared" si="13"/>
      </c>
      <c r="J182" s="2" t="str">
        <f t="shared" si="12"/>
        <v>F015Adjustment of Curb and Gutter Inlet FramesCW 3210-R7each</v>
      </c>
      <c r="K182" s="3" t="e">
        <f>MATCH(J182,#REF!,0)</f>
        <v>#REF!</v>
      </c>
      <c r="L182" s="4" t="str">
        <f ca="1" t="shared" si="14"/>
        <v>G</v>
      </c>
      <c r="M182" s="4" t="str">
        <f ca="1" t="shared" si="15"/>
        <v>C2</v>
      </c>
      <c r="N182" s="4" t="str">
        <f ca="1" t="shared" si="16"/>
        <v>C2</v>
      </c>
      <c r="O182" s="50"/>
    </row>
    <row r="183" spans="1:15" s="49" customFormat="1" ht="38.25" customHeight="1">
      <c r="A183" s="128" t="s">
        <v>11</v>
      </c>
      <c r="B183" s="170" t="s">
        <v>348</v>
      </c>
      <c r="C183" s="130" t="s">
        <v>12</v>
      </c>
      <c r="D183" s="131" t="s">
        <v>10</v>
      </c>
      <c r="E183" s="132" t="s">
        <v>85</v>
      </c>
      <c r="F183" s="250">
        <v>3</v>
      </c>
      <c r="G183" s="280"/>
      <c r="H183" s="171">
        <f t="shared" si="18"/>
        <v>0</v>
      </c>
      <c r="I183" s="5">
        <f ca="1" t="shared" si="13"/>
      </c>
      <c r="J183" s="2" t="str">
        <f t="shared" si="12"/>
        <v>F028Adjustment of Traffic Signal Service Box FramesCW 3210-R7each</v>
      </c>
      <c r="K183" s="3" t="e">
        <f>MATCH(J183,#REF!,0)</f>
        <v>#REF!</v>
      </c>
      <c r="L183" s="4" t="str">
        <f ca="1" t="shared" si="14"/>
        <v>G</v>
      </c>
      <c r="M183" s="4" t="str">
        <f ca="1" t="shared" si="15"/>
        <v>C2</v>
      </c>
      <c r="N183" s="4" t="str">
        <f ca="1" t="shared" si="16"/>
        <v>C2</v>
      </c>
      <c r="O183" s="50"/>
    </row>
    <row r="184" spans="1:15" s="49" customFormat="1" ht="41.25" customHeight="1">
      <c r="A184" s="128"/>
      <c r="B184" s="170" t="s">
        <v>349</v>
      </c>
      <c r="C184" s="130" t="s">
        <v>329</v>
      </c>
      <c r="D184" s="131" t="s">
        <v>8</v>
      </c>
      <c r="E184" s="132" t="s">
        <v>85</v>
      </c>
      <c r="F184" s="250">
        <v>5</v>
      </c>
      <c r="G184" s="280"/>
      <c r="H184" s="171">
        <f t="shared" si="18"/>
        <v>0</v>
      </c>
      <c r="I184" s="5">
        <f ca="1" t="shared" si="13"/>
      </c>
      <c r="J184" s="2" t="str">
        <f t="shared" si="12"/>
        <v>Replacing Existing Catchbasin Hoods c/w Pins and HooksCW 2130-R12each</v>
      </c>
      <c r="K184" s="3" t="e">
        <f>MATCH(J184,#REF!,0)</f>
        <v>#REF!</v>
      </c>
      <c r="L184" s="4" t="str">
        <f ca="1" t="shared" si="14"/>
        <v>G</v>
      </c>
      <c r="M184" s="4" t="str">
        <f ca="1" t="shared" si="15"/>
        <v>C2</v>
      </c>
      <c r="N184" s="4" t="str">
        <f ca="1" t="shared" si="16"/>
        <v>C2</v>
      </c>
      <c r="O184" s="50"/>
    </row>
    <row r="185" spans="1:15" s="49" customFormat="1" ht="30" customHeight="1">
      <c r="A185" s="128"/>
      <c r="B185" s="170" t="s">
        <v>350</v>
      </c>
      <c r="C185" s="130" t="s">
        <v>331</v>
      </c>
      <c r="D185" s="131" t="s">
        <v>8</v>
      </c>
      <c r="E185" s="132" t="s">
        <v>85</v>
      </c>
      <c r="F185" s="250">
        <v>30</v>
      </c>
      <c r="G185" s="280"/>
      <c r="H185" s="171">
        <f t="shared" si="18"/>
        <v>0</v>
      </c>
      <c r="I185" s="5">
        <f ca="1" t="shared" si="13"/>
      </c>
      <c r="J185" s="2" t="str">
        <f t="shared" si="12"/>
        <v>Replacing Existing Manhole or Catchbasin RungsCW 2130-R12each</v>
      </c>
      <c r="K185" s="3" t="e">
        <f>MATCH(J185,#REF!,0)</f>
        <v>#REF!</v>
      </c>
      <c r="L185" s="4" t="str">
        <f ca="1" t="shared" si="14"/>
        <v>G</v>
      </c>
      <c r="M185" s="4" t="str">
        <f ca="1" t="shared" si="15"/>
        <v>C2</v>
      </c>
      <c r="N185" s="4" t="str">
        <f ca="1" t="shared" si="16"/>
        <v>C2</v>
      </c>
      <c r="O185" s="50"/>
    </row>
    <row r="186" spans="1:15" s="49" customFormat="1" ht="30" customHeight="1">
      <c r="A186" s="128"/>
      <c r="B186" s="170"/>
      <c r="C186" s="139" t="s">
        <v>104</v>
      </c>
      <c r="D186" s="131"/>
      <c r="E186" s="132"/>
      <c r="F186" s="250"/>
      <c r="G186" s="133"/>
      <c r="H186" s="171"/>
      <c r="I186" s="5" t="str">
        <f ca="1" t="shared" si="13"/>
        <v>LOCKED</v>
      </c>
      <c r="J186" s="2" t="str">
        <f t="shared" si="12"/>
        <v>LANDSCAPING</v>
      </c>
      <c r="K186" s="3" t="e">
        <f>MATCH(J186,#REF!,0)</f>
        <v>#REF!</v>
      </c>
      <c r="L186" s="4" t="str">
        <f ca="1" t="shared" si="14"/>
        <v>G</v>
      </c>
      <c r="M186" s="4" t="str">
        <f ca="1" t="shared" si="15"/>
        <v>C2</v>
      </c>
      <c r="N186" s="4" t="str">
        <f ca="1" t="shared" si="16"/>
        <v>C2</v>
      </c>
      <c r="O186" s="50"/>
    </row>
    <row r="187" spans="1:15" s="49" customFormat="1" ht="30" customHeight="1">
      <c r="A187" s="128" t="s">
        <v>278</v>
      </c>
      <c r="B187" s="52" t="s">
        <v>351</v>
      </c>
      <c r="C187" s="172" t="s">
        <v>6</v>
      </c>
      <c r="D187" s="122" t="s">
        <v>4</v>
      </c>
      <c r="E187" s="173" t="s">
        <v>82</v>
      </c>
      <c r="F187" s="249">
        <v>530</v>
      </c>
      <c r="G187" s="271"/>
      <c r="H187" s="56">
        <f>ROUND(G187*F187,2)</f>
        <v>0</v>
      </c>
      <c r="I187" s="5" t="s">
        <v>391</v>
      </c>
      <c r="J187" s="2"/>
      <c r="K187" s="3"/>
      <c r="L187" s="4"/>
      <c r="M187" s="4"/>
      <c r="N187" s="4"/>
      <c r="O187" s="50"/>
    </row>
    <row r="188" spans="2:15" ht="29.25" customHeight="1">
      <c r="B188" s="175" t="s">
        <v>352</v>
      </c>
      <c r="C188" s="176" t="s">
        <v>353</v>
      </c>
      <c r="D188" s="177" t="s">
        <v>195</v>
      </c>
      <c r="E188" s="178" t="s">
        <v>85</v>
      </c>
      <c r="F188" s="262">
        <v>1</v>
      </c>
      <c r="G188" s="280"/>
      <c r="H188" s="179">
        <f>ROUND(G188*F188,2)</f>
        <v>0</v>
      </c>
      <c r="I188" s="5">
        <f ca="1" t="shared" si="13"/>
      </c>
      <c r="J188" s="2" t="str">
        <f t="shared" si="12"/>
        <v>Grind Tree Stumpeach</v>
      </c>
      <c r="K188" s="3" t="e">
        <f>MATCH(J188,#REF!,0)</f>
        <v>#REF!</v>
      </c>
      <c r="L188" s="4" t="str">
        <f ca="1" t="shared" si="14"/>
        <v>G</v>
      </c>
      <c r="M188" s="4" t="str">
        <f ca="1" t="shared" si="15"/>
        <v>C2</v>
      </c>
      <c r="N188" s="4" t="str">
        <f ca="1" t="shared" si="16"/>
        <v>C2</v>
      </c>
      <c r="O188" s="50"/>
    </row>
    <row r="189" spans="1:15" s="42" customFormat="1" ht="30" customHeight="1" thickBot="1">
      <c r="A189" s="180"/>
      <c r="B189" s="144" t="str">
        <f>B99</f>
        <v>B</v>
      </c>
      <c r="C189" s="331" t="str">
        <f>C99</f>
        <v>Academy - Harrow St. to Stafford St. Rehabilitation</v>
      </c>
      <c r="D189" s="332"/>
      <c r="E189" s="332"/>
      <c r="F189" s="333"/>
      <c r="G189" s="283" t="s">
        <v>333</v>
      </c>
      <c r="H189" s="181">
        <f>SUM(H101:H188)</f>
        <v>0</v>
      </c>
      <c r="I189" s="5" t="str">
        <f ca="1" t="shared" si="13"/>
        <v>LOCKED</v>
      </c>
      <c r="J189" s="2" t="str">
        <f t="shared" si="12"/>
        <v>Academy - Harrow St. to Stafford St. Rehabilitation</v>
      </c>
      <c r="K189" s="3" t="e">
        <f>MATCH(J189,#REF!,0)</f>
        <v>#REF!</v>
      </c>
      <c r="L189" s="4" t="str">
        <f ca="1" t="shared" si="14"/>
        <v>G</v>
      </c>
      <c r="M189" s="4" t="str">
        <f ca="1" t="shared" si="15"/>
        <v>C2</v>
      </c>
      <c r="N189" s="4" t="str">
        <f ca="1" t="shared" si="16"/>
        <v>C2</v>
      </c>
      <c r="O189" s="50"/>
    </row>
    <row r="190" spans="1:15" s="42" customFormat="1" ht="30" customHeight="1" thickBot="1" thickTop="1">
      <c r="A190" s="38"/>
      <c r="B190" s="307" t="s">
        <v>150</v>
      </c>
      <c r="C190" s="334" t="s">
        <v>354</v>
      </c>
      <c r="D190" s="335"/>
      <c r="E190" s="335"/>
      <c r="F190" s="336"/>
      <c r="G190" s="308"/>
      <c r="H190" s="309"/>
      <c r="I190" s="5" t="str">
        <f ca="1" t="shared" si="13"/>
        <v>LOCKED</v>
      </c>
      <c r="J190" s="2" t="str">
        <f t="shared" si="12"/>
        <v>Academy - Stafford St. to Wellington Crescent</v>
      </c>
      <c r="K190" s="3" t="e">
        <f>MATCH(J190,#REF!,0)</f>
        <v>#REF!</v>
      </c>
      <c r="L190" s="4" t="str">
        <f ca="1" t="shared" si="14"/>
        <v>G</v>
      </c>
      <c r="M190" s="4" t="str">
        <f ca="1" t="shared" si="15"/>
        <v>C2</v>
      </c>
      <c r="N190" s="4" t="str">
        <f ca="1" t="shared" si="16"/>
        <v>C2</v>
      </c>
      <c r="O190" s="50"/>
    </row>
    <row r="191" spans="1:15" s="49" customFormat="1" ht="36" customHeight="1" thickTop="1">
      <c r="A191" s="43"/>
      <c r="B191" s="146"/>
      <c r="C191" s="182" t="s">
        <v>99</v>
      </c>
      <c r="D191" s="183"/>
      <c r="E191" s="183"/>
      <c r="F191" s="263"/>
      <c r="G191" s="276"/>
      <c r="H191" s="149"/>
      <c r="I191" s="5" t="str">
        <f ca="1" t="shared" si="13"/>
        <v>LOCKED</v>
      </c>
      <c r="J191" s="2" t="str">
        <f t="shared" si="12"/>
        <v>EARTH AND BASE WORKS</v>
      </c>
      <c r="K191" s="3" t="e">
        <f>MATCH(J191,#REF!,0)</f>
        <v>#REF!</v>
      </c>
      <c r="L191" s="4" t="str">
        <f ca="1" t="shared" si="14"/>
        <v>G</v>
      </c>
      <c r="M191" s="4" t="str">
        <f ca="1" t="shared" si="15"/>
        <v>G</v>
      </c>
      <c r="N191" s="4" t="str">
        <f ca="1" t="shared" si="16"/>
        <v>F2</v>
      </c>
      <c r="O191" s="50"/>
    </row>
    <row r="192" spans="1:15" s="57" customFormat="1" ht="30" customHeight="1">
      <c r="A192" s="51" t="s">
        <v>167</v>
      </c>
      <c r="B192" s="52" t="s">
        <v>49</v>
      </c>
      <c r="C192" s="53" t="s">
        <v>36</v>
      </c>
      <c r="D192" s="54" t="s">
        <v>294</v>
      </c>
      <c r="E192" s="55" t="s">
        <v>83</v>
      </c>
      <c r="F192" s="241">
        <v>106</v>
      </c>
      <c r="G192" s="269"/>
      <c r="H192" s="56">
        <f>ROUND(G192*F192,2)</f>
        <v>0</v>
      </c>
      <c r="I192" s="5">
        <f ca="1" t="shared" si="13"/>
      </c>
      <c r="J192" s="2" t="str">
        <f t="shared" si="12"/>
        <v>A003ExcavationCW 3110-R19m³</v>
      </c>
      <c r="K192" s="3" t="e">
        <f>MATCH(J192,#REF!,0)</f>
        <v>#REF!</v>
      </c>
      <c r="L192" s="4" t="str">
        <f ca="1" t="shared" si="14"/>
        <v>G</v>
      </c>
      <c r="M192" s="4" t="str">
        <f ca="1" t="shared" si="15"/>
        <v>C2</v>
      </c>
      <c r="N192" s="4" t="str">
        <f ca="1" t="shared" si="16"/>
        <v>C2</v>
      </c>
      <c r="O192" s="50"/>
    </row>
    <row r="193" spans="1:15" s="57" customFormat="1" ht="30" customHeight="1">
      <c r="A193" s="51" t="s">
        <v>118</v>
      </c>
      <c r="B193" s="52" t="s">
        <v>51</v>
      </c>
      <c r="C193" s="53" t="s">
        <v>28</v>
      </c>
      <c r="D193" s="54" t="s">
        <v>294</v>
      </c>
      <c r="E193" s="55" t="s">
        <v>82</v>
      </c>
      <c r="F193" s="241">
        <v>295</v>
      </c>
      <c r="G193" s="269"/>
      <c r="H193" s="56">
        <f>ROUND(G193*F193,2)</f>
        <v>0</v>
      </c>
      <c r="I193" s="5">
        <f ca="1" t="shared" si="13"/>
      </c>
      <c r="J193" s="2" t="str">
        <f t="shared" si="12"/>
        <v>A004Sub-Grade CompactionCW 3110-R19m²</v>
      </c>
      <c r="K193" s="3" t="e">
        <f>MATCH(J193,#REF!,0)</f>
        <v>#REF!</v>
      </c>
      <c r="L193" s="4" t="str">
        <f ca="1" t="shared" si="14"/>
        <v>G</v>
      </c>
      <c r="M193" s="4" t="str">
        <f ca="1" t="shared" si="15"/>
        <v>C2</v>
      </c>
      <c r="N193" s="4" t="str">
        <f ca="1" t="shared" si="16"/>
        <v>C2</v>
      </c>
      <c r="O193" s="50"/>
    </row>
    <row r="194" spans="1:15" s="49" customFormat="1" ht="30" customHeight="1">
      <c r="A194" s="51" t="s">
        <v>119</v>
      </c>
      <c r="B194" s="52" t="s">
        <v>52</v>
      </c>
      <c r="C194" s="53" t="s">
        <v>38</v>
      </c>
      <c r="D194" s="54" t="s">
        <v>294</v>
      </c>
      <c r="E194" s="55"/>
      <c r="F194" s="242"/>
      <c r="G194" s="124"/>
      <c r="H194" s="56"/>
      <c r="I194" s="5" t="str">
        <f ca="1" t="shared" si="13"/>
        <v>LOCKED</v>
      </c>
      <c r="J194" s="2" t="str">
        <f t="shared" si="12"/>
        <v>A007Crushed Sub-base MaterialCW 3110-R19</v>
      </c>
      <c r="K194" s="3" t="e">
        <f>MATCH(J194,#REF!,0)</f>
        <v>#REF!</v>
      </c>
      <c r="L194" s="4" t="str">
        <f ca="1" t="shared" si="14"/>
        <v>G</v>
      </c>
      <c r="M194" s="4" t="str">
        <f ca="1" t="shared" si="15"/>
        <v>C2</v>
      </c>
      <c r="N194" s="4" t="str">
        <f ca="1" t="shared" si="16"/>
        <v>C2</v>
      </c>
      <c r="O194" s="50"/>
    </row>
    <row r="195" spans="1:15" s="49" customFormat="1" ht="30" customHeight="1">
      <c r="A195" s="51" t="s">
        <v>287</v>
      </c>
      <c r="B195" s="58" t="s">
        <v>143</v>
      </c>
      <c r="C195" s="53" t="s">
        <v>285</v>
      </c>
      <c r="D195" s="54"/>
      <c r="E195" s="55" t="s">
        <v>84</v>
      </c>
      <c r="F195" s="242">
        <v>90</v>
      </c>
      <c r="G195" s="269"/>
      <c r="H195" s="56">
        <f>ROUND(G195*F195,2)</f>
        <v>0</v>
      </c>
      <c r="I195" s="5">
        <f ca="1" t="shared" si="13"/>
      </c>
      <c r="J195" s="2" t="str">
        <f t="shared" si="12"/>
        <v>A007A50 mmtonne</v>
      </c>
      <c r="K195" s="3" t="e">
        <f>MATCH(J195,#REF!,0)</f>
        <v>#REF!</v>
      </c>
      <c r="L195" s="4" t="str">
        <f ca="1" t="shared" si="14"/>
        <v>G</v>
      </c>
      <c r="M195" s="4" t="str">
        <f ca="1" t="shared" si="15"/>
        <v>C2</v>
      </c>
      <c r="N195" s="4" t="str">
        <f ca="1" t="shared" si="16"/>
        <v>C2</v>
      </c>
      <c r="O195" s="50"/>
    </row>
    <row r="196" spans="1:15" s="49" customFormat="1" ht="35.25" customHeight="1">
      <c r="A196" s="51" t="s">
        <v>120</v>
      </c>
      <c r="B196" s="52" t="s">
        <v>53</v>
      </c>
      <c r="C196" s="53" t="s">
        <v>135</v>
      </c>
      <c r="D196" s="54" t="s">
        <v>294</v>
      </c>
      <c r="E196" s="55" t="s">
        <v>83</v>
      </c>
      <c r="F196" s="241">
        <v>19</v>
      </c>
      <c r="G196" s="269"/>
      <c r="H196" s="56">
        <f>ROUND(G196*F196,2)</f>
        <v>0</v>
      </c>
      <c r="I196" s="5">
        <f ca="1" t="shared" si="13"/>
      </c>
      <c r="J196" s="2" t="str">
        <f aca="true" t="shared" si="19" ref="J196:J259">CLEAN(CONCATENATE(TRIM($A196),TRIM($C196),IF(LEFT($D196)&lt;&gt;"E",TRIM($D196),),TRIM($E196)))</f>
        <v>A010Supplying and Placing Base Course MaterialCW 3110-R19m³</v>
      </c>
      <c r="K196" s="3" t="e">
        <f>MATCH(J196,#REF!,0)</f>
        <v>#REF!</v>
      </c>
      <c r="L196" s="4" t="str">
        <f ca="1" t="shared" si="14"/>
        <v>G</v>
      </c>
      <c r="M196" s="4" t="str">
        <f ca="1" t="shared" si="15"/>
        <v>C2</v>
      </c>
      <c r="N196" s="4" t="str">
        <f ca="1" t="shared" si="16"/>
        <v>C2</v>
      </c>
      <c r="O196" s="50"/>
    </row>
    <row r="197" spans="1:15" s="49" customFormat="1" ht="30" customHeight="1">
      <c r="A197" s="150" t="s">
        <v>121</v>
      </c>
      <c r="B197" s="52" t="s">
        <v>54</v>
      </c>
      <c r="C197" s="53" t="s">
        <v>43</v>
      </c>
      <c r="D197" s="54" t="s">
        <v>294</v>
      </c>
      <c r="E197" s="55" t="s">
        <v>82</v>
      </c>
      <c r="F197" s="241">
        <v>745</v>
      </c>
      <c r="G197" s="269"/>
      <c r="H197" s="56">
        <f>ROUND(G197*F197,2)</f>
        <v>0</v>
      </c>
      <c r="I197" s="5">
        <f aca="true" ca="1" t="shared" si="20" ref="I197:I260">IF(CELL("protect",$G197)=1,"LOCKED","")</f>
      </c>
      <c r="J197" s="2" t="str">
        <f t="shared" si="19"/>
        <v>A012Grading of BoulevardsCW 3110-R19m²</v>
      </c>
      <c r="K197" s="3" t="e">
        <f>MATCH(J197,#REF!,0)</f>
        <v>#REF!</v>
      </c>
      <c r="L197" s="4" t="str">
        <f aca="true" ca="1" t="shared" si="21" ref="L197:L260">CELL("format",$F197)</f>
        <v>G</v>
      </c>
      <c r="M197" s="4" t="str">
        <f aca="true" ca="1" t="shared" si="22" ref="M197:M260">CELL("format",$G197)</f>
        <v>C2</v>
      </c>
      <c r="N197" s="4" t="str">
        <f aca="true" ca="1" t="shared" si="23" ref="N197:N260">CELL("format",$H197)</f>
        <v>C2</v>
      </c>
      <c r="O197" s="50"/>
    </row>
    <row r="198" spans="1:15" ht="46.5" customHeight="1">
      <c r="A198" s="59"/>
      <c r="B198" s="184"/>
      <c r="C198" s="185" t="s">
        <v>307</v>
      </c>
      <c r="D198" s="186"/>
      <c r="E198" s="187"/>
      <c r="F198" s="264"/>
      <c r="G198" s="270"/>
      <c r="H198" s="64"/>
      <c r="I198" s="5" t="str">
        <f ca="1" t="shared" si="20"/>
        <v>LOCKED</v>
      </c>
      <c r="J198" s="2" t="str">
        <f t="shared" si="19"/>
        <v>ROADWORKS - RENEWALS</v>
      </c>
      <c r="K198" s="3" t="e">
        <f>MATCH(J198,#REF!,0)</f>
        <v>#REF!</v>
      </c>
      <c r="L198" s="4" t="str">
        <f ca="1" t="shared" si="21"/>
        <v>G</v>
      </c>
      <c r="M198" s="4" t="str">
        <f ca="1" t="shared" si="22"/>
        <v>C2</v>
      </c>
      <c r="N198" s="4" t="str">
        <f ca="1" t="shared" si="23"/>
        <v>C2</v>
      </c>
      <c r="O198" s="50"/>
    </row>
    <row r="199" spans="1:15" s="57" customFormat="1" ht="43.5" customHeight="1">
      <c r="A199" s="69" t="s">
        <v>248</v>
      </c>
      <c r="B199" s="52" t="s">
        <v>154</v>
      </c>
      <c r="C199" s="121" t="s">
        <v>173</v>
      </c>
      <c r="D199" s="122" t="s">
        <v>291</v>
      </c>
      <c r="E199" s="123"/>
      <c r="F199" s="255"/>
      <c r="G199" s="276"/>
      <c r="H199" s="56"/>
      <c r="I199" s="5" t="str">
        <f ca="1" t="shared" si="20"/>
        <v>LOCKED</v>
      </c>
      <c r="J199" s="2" t="str">
        <f t="shared" si="19"/>
        <v>B047-24Partial Slab Patches - Early Opening (24 hour)CW 3230-R8</v>
      </c>
      <c r="K199" s="3" t="e">
        <f>MATCH(J199,#REF!,0)</f>
        <v>#REF!</v>
      </c>
      <c r="L199" s="4" t="str">
        <f ca="1" t="shared" si="21"/>
        <v>G</v>
      </c>
      <c r="M199" s="4" t="str">
        <f ca="1" t="shared" si="22"/>
        <v>G</v>
      </c>
      <c r="N199" s="4" t="str">
        <f ca="1" t="shared" si="23"/>
        <v>C2</v>
      </c>
      <c r="O199" s="50"/>
    </row>
    <row r="200" spans="1:15" s="57" customFormat="1" ht="43.5" customHeight="1">
      <c r="A200" s="69" t="s">
        <v>249</v>
      </c>
      <c r="B200" s="58" t="s">
        <v>143</v>
      </c>
      <c r="C200" s="121" t="s">
        <v>172</v>
      </c>
      <c r="D200" s="122"/>
      <c r="E200" s="123" t="s">
        <v>82</v>
      </c>
      <c r="F200" s="255">
        <v>10</v>
      </c>
      <c r="G200" s="269"/>
      <c r="H200" s="56">
        <f>ROUND(G200*F200,2)</f>
        <v>0</v>
      </c>
      <c r="I200" s="5">
        <f ca="1" t="shared" si="20"/>
      </c>
      <c r="J200" s="2" t="str">
        <f t="shared" si="19"/>
        <v>B051-24250 mm Concrete Pavement (Type D)m²</v>
      </c>
      <c r="K200" s="3" t="e">
        <f>MATCH(J200,#REF!,0)</f>
        <v>#REF!</v>
      </c>
      <c r="L200" s="4" t="str">
        <f ca="1" t="shared" si="21"/>
        <v>G</v>
      </c>
      <c r="M200" s="4" t="str">
        <f ca="1" t="shared" si="22"/>
        <v>C2</v>
      </c>
      <c r="N200" s="4" t="str">
        <f ca="1" t="shared" si="23"/>
        <v>C2</v>
      </c>
      <c r="O200" s="50"/>
    </row>
    <row r="201" spans="1:15" s="57" customFormat="1" ht="43.5" customHeight="1">
      <c r="A201" s="78" t="s">
        <v>252</v>
      </c>
      <c r="B201" s="79" t="s">
        <v>155</v>
      </c>
      <c r="C201" s="188" t="s">
        <v>192</v>
      </c>
      <c r="D201" s="189" t="s">
        <v>291</v>
      </c>
      <c r="E201" s="190"/>
      <c r="F201" s="268"/>
      <c r="G201" s="274"/>
      <c r="H201" s="83"/>
      <c r="I201" s="5" t="str">
        <f ca="1" t="shared" si="20"/>
        <v>LOCKED</v>
      </c>
      <c r="J201" s="2" t="str">
        <f t="shared" si="19"/>
        <v>B064-72Slab Replacement - Early Opening (72 hour)CW 3230-R8</v>
      </c>
      <c r="K201" s="3" t="e">
        <f>MATCH(J201,#REF!,0)</f>
        <v>#REF!</v>
      </c>
      <c r="L201" s="4" t="str">
        <f ca="1" t="shared" si="21"/>
        <v>G</v>
      </c>
      <c r="M201" s="4" t="str">
        <f ca="1" t="shared" si="22"/>
        <v>G</v>
      </c>
      <c r="N201" s="4" t="str">
        <f ca="1" t="shared" si="23"/>
        <v>C2</v>
      </c>
      <c r="O201" s="50"/>
    </row>
    <row r="202" spans="1:15" s="57" customFormat="1" ht="43.5" customHeight="1">
      <c r="A202" s="78" t="s">
        <v>254</v>
      </c>
      <c r="B202" s="156" t="s">
        <v>156</v>
      </c>
      <c r="C202" s="188" t="s">
        <v>174</v>
      </c>
      <c r="D202" s="189" t="s">
        <v>291</v>
      </c>
      <c r="E202" s="190"/>
      <c r="F202" s="256"/>
      <c r="G202" s="274"/>
      <c r="H202" s="83"/>
      <c r="I202" s="5" t="str">
        <f ca="1" t="shared" si="20"/>
        <v>LOCKED</v>
      </c>
      <c r="J202" s="2" t="str">
        <f t="shared" si="19"/>
        <v>B077-72Partial Slab Patches - Early Opening (72 hour)CW 3230-R8</v>
      </c>
      <c r="K202" s="3" t="e">
        <f>MATCH(J202,#REF!,0)</f>
        <v>#REF!</v>
      </c>
      <c r="L202" s="4" t="str">
        <f ca="1" t="shared" si="21"/>
        <v>G</v>
      </c>
      <c r="M202" s="4" t="str">
        <f ca="1" t="shared" si="22"/>
        <v>G</v>
      </c>
      <c r="N202" s="4" t="str">
        <f ca="1" t="shared" si="23"/>
        <v>C2</v>
      </c>
      <c r="O202" s="50"/>
    </row>
    <row r="203" spans="1:15" s="57" customFormat="1" ht="43.5" customHeight="1">
      <c r="A203" s="78" t="s">
        <v>255</v>
      </c>
      <c r="B203" s="84" t="s">
        <v>143</v>
      </c>
      <c r="C203" s="188" t="s">
        <v>93</v>
      </c>
      <c r="D203" s="189"/>
      <c r="E203" s="190" t="s">
        <v>82</v>
      </c>
      <c r="F203" s="256">
        <v>5</v>
      </c>
      <c r="G203" s="275"/>
      <c r="H203" s="83">
        <f>ROUND(G203*F203,2)</f>
        <v>0</v>
      </c>
      <c r="I203" s="5">
        <f ca="1" t="shared" si="20"/>
      </c>
      <c r="J203" s="2" t="str">
        <f t="shared" si="19"/>
        <v>B086-72200 mm Concrete Pavement (Type A)m²</v>
      </c>
      <c r="K203" s="3" t="e">
        <f>MATCH(J203,#REF!,0)</f>
        <v>#REF!</v>
      </c>
      <c r="L203" s="4" t="str">
        <f ca="1" t="shared" si="21"/>
        <v>G</v>
      </c>
      <c r="M203" s="4" t="str">
        <f ca="1" t="shared" si="22"/>
        <v>C2</v>
      </c>
      <c r="N203" s="4" t="str">
        <f ca="1" t="shared" si="23"/>
        <v>C2</v>
      </c>
      <c r="O203" s="50"/>
    </row>
    <row r="204" spans="1:15" s="57" customFormat="1" ht="43.5" customHeight="1">
      <c r="A204" s="78" t="s">
        <v>256</v>
      </c>
      <c r="B204" s="84" t="s">
        <v>144</v>
      </c>
      <c r="C204" s="188" t="s">
        <v>94</v>
      </c>
      <c r="D204" s="189"/>
      <c r="E204" s="190" t="s">
        <v>82</v>
      </c>
      <c r="F204" s="256">
        <v>10</v>
      </c>
      <c r="G204" s="275"/>
      <c r="H204" s="83">
        <f>ROUND(G204*F204,2)</f>
        <v>0</v>
      </c>
      <c r="I204" s="5">
        <f ca="1" t="shared" si="20"/>
      </c>
      <c r="J204" s="2" t="str">
        <f t="shared" si="19"/>
        <v>B087-72200 mm Concrete Pavement (Type B)m²</v>
      </c>
      <c r="K204" s="3" t="e">
        <f>MATCH(J204,#REF!,0)</f>
        <v>#REF!</v>
      </c>
      <c r="L204" s="4" t="str">
        <f ca="1" t="shared" si="21"/>
        <v>G</v>
      </c>
      <c r="M204" s="4" t="str">
        <f ca="1" t="shared" si="22"/>
        <v>C2</v>
      </c>
      <c r="N204" s="4" t="str">
        <f ca="1" t="shared" si="23"/>
        <v>C2</v>
      </c>
      <c r="O204" s="50"/>
    </row>
    <row r="205" spans="1:15" s="57" customFormat="1" ht="43.5" customHeight="1">
      <c r="A205" s="78" t="s">
        <v>258</v>
      </c>
      <c r="B205" s="84" t="s">
        <v>145</v>
      </c>
      <c r="C205" s="188" t="s">
        <v>96</v>
      </c>
      <c r="D205" s="189"/>
      <c r="E205" s="190" t="s">
        <v>82</v>
      </c>
      <c r="F205" s="256">
        <v>35</v>
      </c>
      <c r="G205" s="275"/>
      <c r="H205" s="83">
        <f>ROUND(G205*F205,2)</f>
        <v>0</v>
      </c>
      <c r="I205" s="5">
        <f ca="1" t="shared" si="20"/>
      </c>
      <c r="J205" s="2" t="str">
        <f t="shared" si="19"/>
        <v>B089-72200 mm Concrete Pavement (Type D)m²</v>
      </c>
      <c r="K205" s="3" t="e">
        <f>MATCH(J205,#REF!,0)</f>
        <v>#REF!</v>
      </c>
      <c r="L205" s="4" t="str">
        <f ca="1" t="shared" si="21"/>
        <v>G</v>
      </c>
      <c r="M205" s="4" t="str">
        <f ca="1" t="shared" si="22"/>
        <v>C2</v>
      </c>
      <c r="N205" s="4" t="str">
        <f ca="1" t="shared" si="23"/>
        <v>C2</v>
      </c>
      <c r="O205" s="50"/>
    </row>
    <row r="206" spans="1:15" s="57" customFormat="1" ht="30" customHeight="1">
      <c r="A206" s="69" t="s">
        <v>124</v>
      </c>
      <c r="B206" s="52" t="s">
        <v>157</v>
      </c>
      <c r="C206" s="121" t="s">
        <v>66</v>
      </c>
      <c r="D206" s="122" t="s">
        <v>291</v>
      </c>
      <c r="E206" s="123"/>
      <c r="F206" s="255"/>
      <c r="G206" s="276"/>
      <c r="H206" s="56"/>
      <c r="I206" s="5" t="str">
        <f ca="1" t="shared" si="20"/>
        <v>LOCKED</v>
      </c>
      <c r="J206" s="2" t="str">
        <f t="shared" si="19"/>
        <v>B094Drilled DowelsCW 3230-R8</v>
      </c>
      <c r="K206" s="3" t="e">
        <f>MATCH(J206,#REF!,0)</f>
        <v>#REF!</v>
      </c>
      <c r="L206" s="4" t="str">
        <f ca="1" t="shared" si="21"/>
        <v>G</v>
      </c>
      <c r="M206" s="4" t="str">
        <f ca="1" t="shared" si="22"/>
        <v>G</v>
      </c>
      <c r="N206" s="4" t="str">
        <f ca="1" t="shared" si="23"/>
        <v>C2</v>
      </c>
      <c r="O206" s="50"/>
    </row>
    <row r="207" spans="1:15" s="57" customFormat="1" ht="30" customHeight="1">
      <c r="A207" s="69" t="s">
        <v>125</v>
      </c>
      <c r="B207" s="58" t="s">
        <v>143</v>
      </c>
      <c r="C207" s="121" t="s">
        <v>92</v>
      </c>
      <c r="D207" s="122" t="s">
        <v>77</v>
      </c>
      <c r="E207" s="123" t="s">
        <v>85</v>
      </c>
      <c r="F207" s="255">
        <v>65</v>
      </c>
      <c r="G207" s="269"/>
      <c r="H207" s="56">
        <f>ROUND(G207*F207,2)</f>
        <v>0</v>
      </c>
      <c r="I207" s="5">
        <f ca="1" t="shared" si="20"/>
      </c>
      <c r="J207" s="2" t="str">
        <f t="shared" si="19"/>
        <v>B09519.1 mm Diametereach</v>
      </c>
      <c r="K207" s="3" t="e">
        <f>MATCH(J207,#REF!,0)</f>
        <v>#REF!</v>
      </c>
      <c r="L207" s="4" t="str">
        <f ca="1" t="shared" si="21"/>
        <v>G</v>
      </c>
      <c r="M207" s="4" t="str">
        <f ca="1" t="shared" si="22"/>
        <v>C2</v>
      </c>
      <c r="N207" s="4" t="str">
        <f ca="1" t="shared" si="23"/>
        <v>C2</v>
      </c>
      <c r="O207" s="50"/>
    </row>
    <row r="208" spans="1:15" s="57" customFormat="1" ht="30" customHeight="1">
      <c r="A208" s="69" t="s">
        <v>126</v>
      </c>
      <c r="B208" s="52" t="s">
        <v>158</v>
      </c>
      <c r="C208" s="121" t="s">
        <v>67</v>
      </c>
      <c r="D208" s="122" t="s">
        <v>291</v>
      </c>
      <c r="E208" s="123"/>
      <c r="F208" s="255"/>
      <c r="G208" s="276"/>
      <c r="H208" s="56"/>
      <c r="I208" s="5" t="str">
        <f ca="1" t="shared" si="20"/>
        <v>LOCKED</v>
      </c>
      <c r="J208" s="2" t="str">
        <f t="shared" si="19"/>
        <v>B097Drilled Tie BarsCW 3230-R8</v>
      </c>
      <c r="K208" s="3" t="e">
        <f>MATCH(J208,#REF!,0)</f>
        <v>#REF!</v>
      </c>
      <c r="L208" s="4" t="str">
        <f ca="1" t="shared" si="21"/>
        <v>G</v>
      </c>
      <c r="M208" s="4" t="str">
        <f ca="1" t="shared" si="22"/>
        <v>G</v>
      </c>
      <c r="N208" s="4" t="str">
        <f ca="1" t="shared" si="23"/>
        <v>C2</v>
      </c>
      <c r="O208" s="50"/>
    </row>
    <row r="209" spans="1:15" s="57" customFormat="1" ht="30" customHeight="1">
      <c r="A209" s="69" t="s">
        <v>127</v>
      </c>
      <c r="B209" s="58" t="s">
        <v>143</v>
      </c>
      <c r="C209" s="121" t="s">
        <v>91</v>
      </c>
      <c r="D209" s="122" t="s">
        <v>77</v>
      </c>
      <c r="E209" s="123" t="s">
        <v>85</v>
      </c>
      <c r="F209" s="255">
        <v>115</v>
      </c>
      <c r="G209" s="269"/>
      <c r="H209" s="56">
        <f>ROUND(G209*F209,2)</f>
        <v>0</v>
      </c>
      <c r="I209" s="5">
        <f ca="1" t="shared" si="20"/>
      </c>
      <c r="J209" s="2" t="str">
        <f t="shared" si="19"/>
        <v>B09820 M Deformed Tie Bareach</v>
      </c>
      <c r="K209" s="3" t="e">
        <f>MATCH(J209,#REF!,0)</f>
        <v>#REF!</v>
      </c>
      <c r="L209" s="4" t="str">
        <f ca="1" t="shared" si="21"/>
        <v>G</v>
      </c>
      <c r="M209" s="4" t="str">
        <f ca="1" t="shared" si="22"/>
        <v>C2</v>
      </c>
      <c r="N209" s="4" t="str">
        <f ca="1" t="shared" si="23"/>
        <v>C2</v>
      </c>
      <c r="O209" s="50"/>
    </row>
    <row r="210" spans="1:15" s="57" customFormat="1" ht="30" customHeight="1">
      <c r="A210" s="69" t="s">
        <v>259</v>
      </c>
      <c r="B210" s="52" t="s">
        <v>159</v>
      </c>
      <c r="C210" s="121" t="s">
        <v>137</v>
      </c>
      <c r="D210" s="122" t="s">
        <v>5</v>
      </c>
      <c r="E210" s="123"/>
      <c r="F210" s="255"/>
      <c r="G210" s="124"/>
      <c r="H210" s="56"/>
      <c r="I210" s="5" t="str">
        <f ca="1" t="shared" si="20"/>
        <v>LOCKED</v>
      </c>
      <c r="J210" s="2" t="str">
        <f t="shared" si="19"/>
        <v>B100rMiscellaneous Concrete Slab RemovalCW 3235-R9</v>
      </c>
      <c r="K210" s="3" t="e">
        <f>MATCH(J210,#REF!,0)</f>
        <v>#REF!</v>
      </c>
      <c r="L210" s="4" t="str">
        <f ca="1" t="shared" si="21"/>
        <v>G</v>
      </c>
      <c r="M210" s="4" t="str">
        <f ca="1" t="shared" si="22"/>
        <v>C2</v>
      </c>
      <c r="N210" s="4" t="str">
        <f ca="1" t="shared" si="23"/>
        <v>C2</v>
      </c>
      <c r="O210" s="50"/>
    </row>
    <row r="211" spans="1:15" s="57" customFormat="1" ht="30" customHeight="1">
      <c r="A211" s="69" t="s">
        <v>260</v>
      </c>
      <c r="B211" s="58" t="s">
        <v>143</v>
      </c>
      <c r="C211" s="121" t="s">
        <v>138</v>
      </c>
      <c r="D211" s="122"/>
      <c r="E211" s="123" t="s">
        <v>82</v>
      </c>
      <c r="F211" s="255">
        <v>45</v>
      </c>
      <c r="G211" s="269"/>
      <c r="H211" s="56">
        <f>ROUND(G211*F211,2)</f>
        <v>0</v>
      </c>
      <c r="I211" s="5">
        <f ca="1" t="shared" si="20"/>
      </c>
      <c r="J211" s="2" t="str">
        <f t="shared" si="19"/>
        <v>B101rMedian Slabm²</v>
      </c>
      <c r="K211" s="3" t="e">
        <f>MATCH(J211,#REF!,0)</f>
        <v>#REF!</v>
      </c>
      <c r="L211" s="4" t="str">
        <f ca="1" t="shared" si="21"/>
        <v>G</v>
      </c>
      <c r="M211" s="4" t="str">
        <f ca="1" t="shared" si="22"/>
        <v>C2</v>
      </c>
      <c r="N211" s="4" t="str">
        <f ca="1" t="shared" si="23"/>
        <v>C2</v>
      </c>
      <c r="O211" s="50"/>
    </row>
    <row r="212" spans="1:15" s="49" customFormat="1" ht="34.5" customHeight="1">
      <c r="A212" s="69" t="s">
        <v>261</v>
      </c>
      <c r="B212" s="52" t="s">
        <v>245</v>
      </c>
      <c r="C212" s="121" t="s">
        <v>140</v>
      </c>
      <c r="D212" s="122" t="s">
        <v>5</v>
      </c>
      <c r="E212" s="123"/>
      <c r="F212" s="255"/>
      <c r="G212" s="276"/>
      <c r="H212" s="56"/>
      <c r="I212" s="5" t="str">
        <f ca="1" t="shared" si="20"/>
        <v>LOCKED</v>
      </c>
      <c r="J212" s="2" t="str">
        <f t="shared" si="19"/>
        <v>B114rlMiscellaneous Concrete Slab RenewalCW 3235-R9</v>
      </c>
      <c r="K212" s="3" t="e">
        <f>MATCH(J212,#REF!,0)</f>
        <v>#REF!</v>
      </c>
      <c r="L212" s="4" t="str">
        <f ca="1" t="shared" si="21"/>
        <v>G</v>
      </c>
      <c r="M212" s="4" t="str">
        <f ca="1" t="shared" si="22"/>
        <v>G</v>
      </c>
      <c r="N212" s="4" t="str">
        <f ca="1" t="shared" si="23"/>
        <v>C2</v>
      </c>
      <c r="O212" s="50"/>
    </row>
    <row r="213" spans="1:15" s="57" customFormat="1" ht="30" customHeight="1">
      <c r="A213" s="69" t="s">
        <v>262</v>
      </c>
      <c r="B213" s="164" t="s">
        <v>309</v>
      </c>
      <c r="C213" s="200" t="s">
        <v>7</v>
      </c>
      <c r="D213" s="158" t="s">
        <v>160</v>
      </c>
      <c r="E213" s="201"/>
      <c r="F213" s="257"/>
      <c r="G213" s="310"/>
      <c r="H213" s="90"/>
      <c r="I213" s="5" t="str">
        <f ca="1" t="shared" si="20"/>
        <v>LOCKED</v>
      </c>
      <c r="J213" s="2" t="str">
        <f t="shared" si="19"/>
        <v>B118rl100 mm SidewalkSD-228A</v>
      </c>
      <c r="K213" s="3" t="e">
        <f>MATCH(J213,#REF!,0)</f>
        <v>#REF!</v>
      </c>
      <c r="L213" s="4" t="str">
        <f ca="1" t="shared" si="21"/>
        <v>G</v>
      </c>
      <c r="M213" s="4" t="str">
        <f ca="1" t="shared" si="22"/>
        <v>G</v>
      </c>
      <c r="N213" s="4" t="str">
        <f ca="1" t="shared" si="23"/>
        <v>C2</v>
      </c>
      <c r="O213" s="50"/>
    </row>
    <row r="214" spans="1:15" s="57" customFormat="1" ht="30" customHeight="1">
      <c r="A214" s="69" t="s">
        <v>263</v>
      </c>
      <c r="B214" s="86" t="s">
        <v>229</v>
      </c>
      <c r="C214" s="121" t="s">
        <v>230</v>
      </c>
      <c r="D214" s="122"/>
      <c r="E214" s="123" t="s">
        <v>82</v>
      </c>
      <c r="F214" s="255">
        <v>3</v>
      </c>
      <c r="G214" s="269"/>
      <c r="H214" s="56">
        <f>ROUND(G214*F214,2)</f>
        <v>0</v>
      </c>
      <c r="I214" s="5">
        <f ca="1" t="shared" si="20"/>
      </c>
      <c r="J214" s="2" t="str">
        <f t="shared" si="19"/>
        <v>B119rlLess than 5 sq.m.m²</v>
      </c>
      <c r="K214" s="3" t="e">
        <f>MATCH(J214,#REF!,0)</f>
        <v>#REF!</v>
      </c>
      <c r="L214" s="4" t="str">
        <f ca="1" t="shared" si="21"/>
        <v>G</v>
      </c>
      <c r="M214" s="4" t="str">
        <f ca="1" t="shared" si="22"/>
        <v>C2</v>
      </c>
      <c r="N214" s="4" t="str">
        <f ca="1" t="shared" si="23"/>
        <v>C2</v>
      </c>
      <c r="O214" s="50"/>
    </row>
    <row r="215" spans="1:15" s="57" customFormat="1" ht="30" customHeight="1">
      <c r="A215" s="69" t="s">
        <v>264</v>
      </c>
      <c r="B215" s="86" t="s">
        <v>231</v>
      </c>
      <c r="C215" s="172" t="s">
        <v>232</v>
      </c>
      <c r="D215" s="122"/>
      <c r="E215" s="173" t="s">
        <v>82</v>
      </c>
      <c r="F215" s="255">
        <v>20</v>
      </c>
      <c r="G215" s="271"/>
      <c r="H215" s="56">
        <f>ROUND(G215*F215,2)</f>
        <v>0</v>
      </c>
      <c r="I215" s="5">
        <f ca="1" t="shared" si="20"/>
      </c>
      <c r="J215" s="2" t="str">
        <f t="shared" si="19"/>
        <v>B120rl5 sq.m. to 20 sq.m.m²</v>
      </c>
      <c r="K215" s="3" t="e">
        <f>MATCH(J215,#REF!,0)</f>
        <v>#REF!</v>
      </c>
      <c r="L215" s="4" t="str">
        <f ca="1" t="shared" si="21"/>
        <v>G</v>
      </c>
      <c r="M215" s="4" t="str">
        <f ca="1" t="shared" si="22"/>
        <v>C2</v>
      </c>
      <c r="N215" s="4" t="str">
        <f ca="1" t="shared" si="23"/>
        <v>C2</v>
      </c>
      <c r="O215" s="50"/>
    </row>
    <row r="216" spans="1:15" s="57" customFormat="1" ht="30" customHeight="1">
      <c r="A216" s="69" t="s">
        <v>265</v>
      </c>
      <c r="B216" s="86" t="s">
        <v>233</v>
      </c>
      <c r="C216" s="172" t="s">
        <v>234</v>
      </c>
      <c r="D216" s="122"/>
      <c r="E216" s="173" t="s">
        <v>82</v>
      </c>
      <c r="F216" s="255">
        <v>350</v>
      </c>
      <c r="G216" s="271"/>
      <c r="H216" s="56">
        <f>ROUND(G216*F216,2)</f>
        <v>0</v>
      </c>
      <c r="I216" s="5">
        <f ca="1" t="shared" si="20"/>
      </c>
      <c r="J216" s="2" t="str">
        <f t="shared" si="19"/>
        <v>B121rlGreater than 20 sq.m.m²</v>
      </c>
      <c r="K216" s="3" t="e">
        <f>MATCH(J216,#REF!,0)</f>
        <v>#REF!</v>
      </c>
      <c r="L216" s="4" t="str">
        <f ca="1" t="shared" si="21"/>
        <v>G</v>
      </c>
      <c r="M216" s="4" t="str">
        <f ca="1" t="shared" si="22"/>
        <v>C2</v>
      </c>
      <c r="N216" s="4" t="str">
        <f ca="1" t="shared" si="23"/>
        <v>C2</v>
      </c>
      <c r="O216" s="50"/>
    </row>
    <row r="217" spans="1:15" s="57" customFormat="1" ht="30" customHeight="1">
      <c r="A217" s="69" t="s">
        <v>266</v>
      </c>
      <c r="B217" s="58" t="s">
        <v>144</v>
      </c>
      <c r="C217" s="172" t="s">
        <v>139</v>
      </c>
      <c r="D217" s="122" t="s">
        <v>203</v>
      </c>
      <c r="E217" s="173" t="s">
        <v>82</v>
      </c>
      <c r="F217" s="255">
        <v>13</v>
      </c>
      <c r="G217" s="271"/>
      <c r="H217" s="56">
        <f>ROUND(G217*F217,2)</f>
        <v>0</v>
      </c>
      <c r="I217" s="5">
        <f ca="1" t="shared" si="20"/>
      </c>
      <c r="J217" s="2" t="str">
        <f t="shared" si="19"/>
        <v>B122rlBullnoseSD-227Cm²</v>
      </c>
      <c r="K217" s="3" t="e">
        <f>MATCH(J217,#REF!,0)</f>
        <v>#REF!</v>
      </c>
      <c r="L217" s="4" t="str">
        <f ca="1" t="shared" si="21"/>
        <v>G</v>
      </c>
      <c r="M217" s="4" t="str">
        <f ca="1" t="shared" si="22"/>
        <v>C2</v>
      </c>
      <c r="N217" s="4" t="str">
        <f ca="1" t="shared" si="23"/>
        <v>C2</v>
      </c>
      <c r="O217" s="50"/>
    </row>
    <row r="218" spans="1:15" s="57" customFormat="1" ht="30" customHeight="1">
      <c r="A218" s="69" t="s">
        <v>267</v>
      </c>
      <c r="B218" s="52" t="s">
        <v>355</v>
      </c>
      <c r="C218" s="172" t="s">
        <v>141</v>
      </c>
      <c r="D218" s="122" t="s">
        <v>289</v>
      </c>
      <c r="E218" s="173"/>
      <c r="F218" s="255"/>
      <c r="G218" s="278"/>
      <c r="H218" s="56"/>
      <c r="I218" s="5" t="str">
        <f ca="1" t="shared" si="20"/>
        <v>LOCKED</v>
      </c>
      <c r="J218" s="2" t="str">
        <f t="shared" si="19"/>
        <v>B126rConcrete Curb RemovalCW 3240-R10</v>
      </c>
      <c r="K218" s="3" t="e">
        <f>MATCH(J218,#REF!,0)</f>
        <v>#REF!</v>
      </c>
      <c r="L218" s="4" t="str">
        <f ca="1" t="shared" si="21"/>
        <v>G</v>
      </c>
      <c r="M218" s="4" t="str">
        <f ca="1" t="shared" si="22"/>
        <v>C2</v>
      </c>
      <c r="N218" s="4" t="str">
        <f ca="1" t="shared" si="23"/>
        <v>C2</v>
      </c>
      <c r="O218" s="50"/>
    </row>
    <row r="219" spans="1:15" s="57" customFormat="1" ht="30" customHeight="1">
      <c r="A219" s="69" t="s">
        <v>268</v>
      </c>
      <c r="B219" s="58" t="s">
        <v>143</v>
      </c>
      <c r="C219" s="172" t="s">
        <v>296</v>
      </c>
      <c r="D219" s="122"/>
      <c r="E219" s="173" t="s">
        <v>86</v>
      </c>
      <c r="F219" s="255">
        <v>10</v>
      </c>
      <c r="G219" s="271"/>
      <c r="H219" s="56">
        <f>ROUND(G219*F219,2)</f>
        <v>0</v>
      </c>
      <c r="I219" s="5">
        <f ca="1" t="shared" si="20"/>
      </c>
      <c r="J219" s="2" t="str">
        <f t="shared" si="19"/>
        <v>B127rBarrier Separatem</v>
      </c>
      <c r="K219" s="3" t="e">
        <f>MATCH(J219,#REF!,0)</f>
        <v>#REF!</v>
      </c>
      <c r="L219" s="4" t="str">
        <f ca="1" t="shared" si="21"/>
        <v>G</v>
      </c>
      <c r="M219" s="4" t="str">
        <f ca="1" t="shared" si="22"/>
        <v>C2</v>
      </c>
      <c r="N219" s="4" t="str">
        <f ca="1" t="shared" si="23"/>
        <v>C2</v>
      </c>
      <c r="O219" s="50"/>
    </row>
    <row r="220" spans="1:15" s="57" customFormat="1" ht="30" customHeight="1">
      <c r="A220" s="69" t="s">
        <v>270</v>
      </c>
      <c r="B220" s="52" t="s">
        <v>356</v>
      </c>
      <c r="C220" s="121" t="s">
        <v>142</v>
      </c>
      <c r="D220" s="122" t="s">
        <v>289</v>
      </c>
      <c r="E220" s="123"/>
      <c r="F220" s="255"/>
      <c r="G220" s="124"/>
      <c r="H220" s="56"/>
      <c r="I220" s="5" t="str">
        <f ca="1" t="shared" si="20"/>
        <v>LOCKED</v>
      </c>
      <c r="J220" s="2" t="str">
        <f t="shared" si="19"/>
        <v>B135iConcrete Curb InstallationCW 3240-R10</v>
      </c>
      <c r="K220" s="3" t="e">
        <f>MATCH(J220,#REF!,0)</f>
        <v>#REF!</v>
      </c>
      <c r="L220" s="4" t="str">
        <f ca="1" t="shared" si="21"/>
        <v>G</v>
      </c>
      <c r="M220" s="4" t="str">
        <f ca="1" t="shared" si="22"/>
        <v>C2</v>
      </c>
      <c r="N220" s="4" t="str">
        <f ca="1" t="shared" si="23"/>
        <v>C2</v>
      </c>
      <c r="O220" s="50"/>
    </row>
    <row r="221" spans="1:15" s="57" customFormat="1" ht="30" customHeight="1">
      <c r="A221" s="69" t="s">
        <v>271</v>
      </c>
      <c r="B221" s="58" t="s">
        <v>143</v>
      </c>
      <c r="C221" s="121" t="s">
        <v>310</v>
      </c>
      <c r="D221" s="122" t="s">
        <v>193</v>
      </c>
      <c r="E221" s="123" t="s">
        <v>86</v>
      </c>
      <c r="F221" s="255">
        <v>45</v>
      </c>
      <c r="G221" s="269"/>
      <c r="H221" s="56">
        <f>ROUND(G221*F221,2)</f>
        <v>0</v>
      </c>
      <c r="I221" s="5">
        <f ca="1" t="shared" si="20"/>
      </c>
      <c r="J221" s="2" t="str">
        <f t="shared" si="19"/>
        <v>B137iBarrier (100 mm reveal ht, Separate)SD-203Am</v>
      </c>
      <c r="K221" s="3" t="e">
        <f>MATCH(J221,#REF!,0)</f>
        <v>#REF!</v>
      </c>
      <c r="L221" s="4" t="str">
        <f ca="1" t="shared" si="21"/>
        <v>G</v>
      </c>
      <c r="M221" s="4" t="str">
        <f ca="1" t="shared" si="22"/>
        <v>C2</v>
      </c>
      <c r="N221" s="4" t="str">
        <f ca="1" t="shared" si="23"/>
        <v>C2</v>
      </c>
      <c r="O221" s="50"/>
    </row>
    <row r="222" spans="1:15" s="57" customFormat="1" ht="30" customHeight="1">
      <c r="A222" s="69" t="s">
        <v>272</v>
      </c>
      <c r="B222" s="58" t="s">
        <v>144</v>
      </c>
      <c r="C222" s="121" t="s">
        <v>311</v>
      </c>
      <c r="D222" s="122" t="s">
        <v>161</v>
      </c>
      <c r="E222" s="123" t="s">
        <v>86</v>
      </c>
      <c r="F222" s="255">
        <v>15</v>
      </c>
      <c r="G222" s="269"/>
      <c r="H222" s="56">
        <f>ROUND(G222*F222,2)</f>
        <v>0</v>
      </c>
      <c r="I222" s="5">
        <f ca="1" t="shared" si="20"/>
      </c>
      <c r="J222" s="2" t="str">
        <f t="shared" si="19"/>
        <v>B139iModified Barrier (100 mm reveal ht, Dowelled)SD-203Bm</v>
      </c>
      <c r="K222" s="3" t="e">
        <f>MATCH(J222,#REF!,0)</f>
        <v>#REF!</v>
      </c>
      <c r="L222" s="4" t="str">
        <f ca="1" t="shared" si="21"/>
        <v>G</v>
      </c>
      <c r="M222" s="4" t="str">
        <f ca="1" t="shared" si="22"/>
        <v>C2</v>
      </c>
      <c r="N222" s="4" t="str">
        <f ca="1" t="shared" si="23"/>
        <v>C2</v>
      </c>
      <c r="O222" s="50"/>
    </row>
    <row r="223" spans="1:15" s="57" customFormat="1" ht="30" customHeight="1">
      <c r="A223" s="69" t="s">
        <v>292</v>
      </c>
      <c r="B223" s="58" t="s">
        <v>145</v>
      </c>
      <c r="C223" s="121" t="s">
        <v>290</v>
      </c>
      <c r="D223" s="122" t="s">
        <v>149</v>
      </c>
      <c r="E223" s="123" t="s">
        <v>86</v>
      </c>
      <c r="F223" s="255">
        <v>7</v>
      </c>
      <c r="G223" s="269"/>
      <c r="H223" s="56">
        <f>ROUND(G223*F223,2)</f>
        <v>0</v>
      </c>
      <c r="I223" s="5">
        <f ca="1" t="shared" si="20"/>
      </c>
      <c r="J223" s="2" t="str">
        <f t="shared" si="19"/>
        <v>B150iACurb Ramp (8-12 mm reveal ht, Monolithic)SD-229A,B,Cm</v>
      </c>
      <c r="K223" s="3" t="e">
        <f>MATCH(J223,#REF!,0)</f>
        <v>#REF!</v>
      </c>
      <c r="L223" s="4" t="str">
        <f ca="1" t="shared" si="21"/>
        <v>G</v>
      </c>
      <c r="M223" s="4" t="str">
        <f ca="1" t="shared" si="22"/>
        <v>C2</v>
      </c>
      <c r="N223" s="4" t="str">
        <f ca="1" t="shared" si="23"/>
        <v>C2</v>
      </c>
      <c r="O223" s="50"/>
    </row>
    <row r="224" spans="1:15" s="57" customFormat="1" ht="30" customHeight="1">
      <c r="A224" s="69" t="s">
        <v>273</v>
      </c>
      <c r="B224" s="52" t="s">
        <v>357</v>
      </c>
      <c r="C224" s="121" t="s">
        <v>62</v>
      </c>
      <c r="D224" s="122" t="s">
        <v>289</v>
      </c>
      <c r="E224" s="123"/>
      <c r="F224" s="255"/>
      <c r="G224" s="276"/>
      <c r="H224" s="56"/>
      <c r="I224" s="5" t="str">
        <f ca="1" t="shared" si="20"/>
        <v>LOCKED</v>
      </c>
      <c r="J224" s="2" t="str">
        <f t="shared" si="19"/>
        <v>B154rlConcrete Curb RenewalCW 3240-R10</v>
      </c>
      <c r="K224" s="3" t="e">
        <f>MATCH(J224,#REF!,0)</f>
        <v>#REF!</v>
      </c>
      <c r="L224" s="4" t="str">
        <f ca="1" t="shared" si="21"/>
        <v>G</v>
      </c>
      <c r="M224" s="4" t="str">
        <f ca="1" t="shared" si="22"/>
        <v>G</v>
      </c>
      <c r="N224" s="4" t="str">
        <f ca="1" t="shared" si="23"/>
        <v>C2</v>
      </c>
      <c r="O224" s="50"/>
    </row>
    <row r="225" spans="1:15" s="57" customFormat="1" ht="30" customHeight="1">
      <c r="A225" s="69" t="s">
        <v>274</v>
      </c>
      <c r="B225" s="58" t="s">
        <v>143</v>
      </c>
      <c r="C225" s="121" t="s">
        <v>312</v>
      </c>
      <c r="D225" s="122" t="s">
        <v>235</v>
      </c>
      <c r="E225" s="123"/>
      <c r="F225" s="255"/>
      <c r="G225" s="124"/>
      <c r="H225" s="56"/>
      <c r="I225" s="5" t="str">
        <f ca="1" t="shared" si="20"/>
        <v>LOCKED</v>
      </c>
      <c r="J225" s="2" t="str">
        <f t="shared" si="19"/>
        <v>B155rlBarrier (125 mm reveal ht, Dowelled)SD-205,SD-206A</v>
      </c>
      <c r="K225" s="3" t="e">
        <f>MATCH(J225,#REF!,0)</f>
        <v>#REF!</v>
      </c>
      <c r="L225" s="4" t="str">
        <f ca="1" t="shared" si="21"/>
        <v>G</v>
      </c>
      <c r="M225" s="4" t="str">
        <f ca="1" t="shared" si="22"/>
        <v>C2</v>
      </c>
      <c r="N225" s="4" t="str">
        <f ca="1" t="shared" si="23"/>
        <v>C2</v>
      </c>
      <c r="O225" s="50"/>
    </row>
    <row r="226" spans="1:15" s="57" customFormat="1" ht="30" customHeight="1">
      <c r="A226" s="69" t="s">
        <v>276</v>
      </c>
      <c r="B226" s="86" t="s">
        <v>229</v>
      </c>
      <c r="C226" s="121" t="s">
        <v>237</v>
      </c>
      <c r="D226" s="122"/>
      <c r="E226" s="123" t="s">
        <v>86</v>
      </c>
      <c r="F226" s="255">
        <v>125</v>
      </c>
      <c r="G226" s="269"/>
      <c r="H226" s="56">
        <f>ROUND(G226*F226,2)</f>
        <v>0</v>
      </c>
      <c r="I226" s="5">
        <f ca="1" t="shared" si="20"/>
      </c>
      <c r="J226" s="2" t="str">
        <f t="shared" si="19"/>
        <v>B157rl3 m to 30 mm</v>
      </c>
      <c r="K226" s="3" t="e">
        <f>MATCH(J226,#REF!,0)</f>
        <v>#REF!</v>
      </c>
      <c r="L226" s="4" t="str">
        <f ca="1" t="shared" si="21"/>
        <v>G</v>
      </c>
      <c r="M226" s="4" t="str">
        <f ca="1" t="shared" si="22"/>
        <v>C2</v>
      </c>
      <c r="N226" s="4" t="str">
        <f ca="1" t="shared" si="23"/>
        <v>C2</v>
      </c>
      <c r="O226" s="50"/>
    </row>
    <row r="227" spans="1:15" s="57" customFormat="1" ht="30" customHeight="1">
      <c r="A227" s="69" t="s">
        <v>277</v>
      </c>
      <c r="B227" s="86" t="s">
        <v>358</v>
      </c>
      <c r="C227" s="121" t="s">
        <v>239</v>
      </c>
      <c r="D227" s="122"/>
      <c r="E227" s="173" t="s">
        <v>86</v>
      </c>
      <c r="F227" s="255">
        <v>495</v>
      </c>
      <c r="G227" s="269"/>
      <c r="H227" s="56">
        <f>ROUND(G227*F227,2)</f>
        <v>0</v>
      </c>
      <c r="I227" s="5">
        <f ca="1" t="shared" si="20"/>
      </c>
      <c r="J227" s="2" t="str">
        <f t="shared" si="19"/>
        <v>B158rlGreater than 30 mm</v>
      </c>
      <c r="K227" s="3" t="e">
        <f>MATCH(J227,#REF!,0)</f>
        <v>#REF!</v>
      </c>
      <c r="L227" s="4" t="str">
        <f ca="1" t="shared" si="21"/>
        <v>G</v>
      </c>
      <c r="M227" s="4" t="str">
        <f ca="1" t="shared" si="22"/>
        <v>C2</v>
      </c>
      <c r="N227" s="4" t="str">
        <f ca="1" t="shared" si="23"/>
        <v>C2</v>
      </c>
      <c r="O227" s="50"/>
    </row>
    <row r="228" spans="1:15" s="57" customFormat="1" ht="30" customHeight="1">
      <c r="A228" s="69" t="s">
        <v>293</v>
      </c>
      <c r="B228" s="58" t="s">
        <v>144</v>
      </c>
      <c r="C228" s="121" t="s">
        <v>290</v>
      </c>
      <c r="D228" s="122" t="s">
        <v>240</v>
      </c>
      <c r="E228" s="173" t="s">
        <v>86</v>
      </c>
      <c r="F228" s="255">
        <v>14</v>
      </c>
      <c r="G228" s="269"/>
      <c r="H228" s="56">
        <f>ROUND(G228*F228,2)</f>
        <v>0</v>
      </c>
      <c r="I228" s="5">
        <f ca="1" t="shared" si="20"/>
      </c>
      <c r="J228" s="2" t="str">
        <f t="shared" si="19"/>
        <v>B184rlACurb Ramp (8-12 mm reveal ht, Monolithic)SD-229C,Dm</v>
      </c>
      <c r="K228" s="3" t="e">
        <f>MATCH(J228,#REF!,0)</f>
        <v>#REF!</v>
      </c>
      <c r="L228" s="4" t="str">
        <f ca="1" t="shared" si="21"/>
        <v>G</v>
      </c>
      <c r="M228" s="4" t="str">
        <f ca="1" t="shared" si="22"/>
        <v>C2</v>
      </c>
      <c r="N228" s="4" t="str">
        <f ca="1" t="shared" si="23"/>
        <v>C2</v>
      </c>
      <c r="O228" s="50"/>
    </row>
    <row r="229" spans="1:15" s="57" customFormat="1" ht="36.75" customHeight="1">
      <c r="A229" s="69" t="s">
        <v>177</v>
      </c>
      <c r="B229" s="52" t="s">
        <v>359</v>
      </c>
      <c r="C229" s="121" t="s">
        <v>146</v>
      </c>
      <c r="D229" s="122" t="s">
        <v>386</v>
      </c>
      <c r="E229" s="191"/>
      <c r="F229" s="255"/>
      <c r="G229" s="276"/>
      <c r="H229" s="56"/>
      <c r="I229" s="5" t="str">
        <f ca="1" t="shared" si="20"/>
        <v>LOCKED</v>
      </c>
      <c r="J229" s="2" t="str">
        <f t="shared" si="19"/>
        <v>B190Construction of Asphaltic Concrete OverlayCW 3410-R11</v>
      </c>
      <c r="K229" s="3" t="e">
        <f>MATCH(J229,#REF!,0)</f>
        <v>#REF!</v>
      </c>
      <c r="L229" s="4" t="str">
        <f ca="1" t="shared" si="21"/>
        <v>G</v>
      </c>
      <c r="M229" s="4" t="str">
        <f ca="1" t="shared" si="22"/>
        <v>G</v>
      </c>
      <c r="N229" s="4" t="str">
        <f ca="1" t="shared" si="23"/>
        <v>C2</v>
      </c>
      <c r="O229" s="50"/>
    </row>
    <row r="230" spans="1:15" s="57" customFormat="1" ht="30" customHeight="1">
      <c r="A230" s="69" t="s">
        <v>178</v>
      </c>
      <c r="B230" s="58" t="s">
        <v>143</v>
      </c>
      <c r="C230" s="121" t="s">
        <v>147</v>
      </c>
      <c r="D230" s="122"/>
      <c r="E230" s="123"/>
      <c r="F230" s="255"/>
      <c r="G230" s="276"/>
      <c r="H230" s="56"/>
      <c r="I230" s="5" t="str">
        <f ca="1" t="shared" si="20"/>
        <v>LOCKED</v>
      </c>
      <c r="J230" s="2" t="str">
        <f t="shared" si="19"/>
        <v>B191Main Line Paving</v>
      </c>
      <c r="K230" s="3" t="e">
        <f>MATCH(J230,#REF!,0)</f>
        <v>#REF!</v>
      </c>
      <c r="L230" s="4" t="str">
        <f ca="1" t="shared" si="21"/>
        <v>G</v>
      </c>
      <c r="M230" s="4" t="str">
        <f ca="1" t="shared" si="22"/>
        <v>G</v>
      </c>
      <c r="N230" s="4" t="str">
        <f ca="1" t="shared" si="23"/>
        <v>C2</v>
      </c>
      <c r="O230" s="50"/>
    </row>
    <row r="231" spans="1:15" s="57" customFormat="1" ht="30" customHeight="1">
      <c r="A231" s="69" t="s">
        <v>179</v>
      </c>
      <c r="B231" s="86" t="s">
        <v>229</v>
      </c>
      <c r="C231" s="121" t="s">
        <v>241</v>
      </c>
      <c r="D231" s="122"/>
      <c r="E231" s="123" t="s">
        <v>84</v>
      </c>
      <c r="F231" s="255">
        <v>990</v>
      </c>
      <c r="G231" s="269"/>
      <c r="H231" s="56">
        <f>ROUND(G231*F231,2)</f>
        <v>0</v>
      </c>
      <c r="I231" s="5">
        <f ca="1" t="shared" si="20"/>
      </c>
      <c r="J231" s="2" t="str">
        <f t="shared" si="19"/>
        <v>B193Type IAtonne</v>
      </c>
      <c r="K231" s="3" t="e">
        <f>MATCH(J231,#REF!,0)</f>
        <v>#REF!</v>
      </c>
      <c r="L231" s="4" t="str">
        <f ca="1" t="shared" si="21"/>
        <v>G</v>
      </c>
      <c r="M231" s="4" t="str">
        <f ca="1" t="shared" si="22"/>
        <v>C2</v>
      </c>
      <c r="N231" s="4" t="str">
        <f ca="1" t="shared" si="23"/>
        <v>C2</v>
      </c>
      <c r="O231" s="50"/>
    </row>
    <row r="232" spans="1:15" s="57" customFormat="1" ht="30" customHeight="1">
      <c r="A232" s="69" t="s">
        <v>180</v>
      </c>
      <c r="B232" s="58" t="s">
        <v>144</v>
      </c>
      <c r="C232" s="121" t="s">
        <v>148</v>
      </c>
      <c r="D232" s="122"/>
      <c r="E232" s="123"/>
      <c r="F232" s="255"/>
      <c r="G232" s="276"/>
      <c r="H232" s="56"/>
      <c r="I232" s="5" t="str">
        <f ca="1" t="shared" si="20"/>
        <v>LOCKED</v>
      </c>
      <c r="J232" s="2" t="str">
        <f t="shared" si="19"/>
        <v>B194Tie-ins and Approaches</v>
      </c>
      <c r="K232" s="3" t="e">
        <f>MATCH(J232,#REF!,0)</f>
        <v>#REF!</v>
      </c>
      <c r="L232" s="4" t="str">
        <f ca="1" t="shared" si="21"/>
        <v>G</v>
      </c>
      <c r="M232" s="4" t="str">
        <f ca="1" t="shared" si="22"/>
        <v>G</v>
      </c>
      <c r="N232" s="4" t="str">
        <f ca="1" t="shared" si="23"/>
        <v>C2</v>
      </c>
      <c r="O232" s="50"/>
    </row>
    <row r="233" spans="1:15" s="57" customFormat="1" ht="30" customHeight="1">
      <c r="A233" s="69" t="s">
        <v>181</v>
      </c>
      <c r="B233" s="86" t="s">
        <v>229</v>
      </c>
      <c r="C233" s="121" t="s">
        <v>241</v>
      </c>
      <c r="D233" s="122"/>
      <c r="E233" s="123" t="s">
        <v>84</v>
      </c>
      <c r="F233" s="255">
        <v>45</v>
      </c>
      <c r="G233" s="269"/>
      <c r="H233" s="56">
        <f>ROUND(G233*F233,2)</f>
        <v>0</v>
      </c>
      <c r="I233" s="5">
        <f ca="1" t="shared" si="20"/>
      </c>
      <c r="J233" s="2" t="str">
        <f t="shared" si="19"/>
        <v>B195Type IAtonne</v>
      </c>
      <c r="K233" s="3" t="e">
        <f>MATCH(J233,#REF!,0)</f>
        <v>#REF!</v>
      </c>
      <c r="L233" s="4" t="str">
        <f ca="1" t="shared" si="21"/>
        <v>G</v>
      </c>
      <c r="M233" s="4" t="str">
        <f ca="1" t="shared" si="22"/>
        <v>C2</v>
      </c>
      <c r="N233" s="4" t="str">
        <f ca="1" t="shared" si="23"/>
        <v>C2</v>
      </c>
      <c r="O233" s="50"/>
    </row>
    <row r="234" spans="1:15" s="49" customFormat="1" ht="30" customHeight="1">
      <c r="A234" s="69" t="s">
        <v>182</v>
      </c>
      <c r="B234" s="52" t="s">
        <v>360</v>
      </c>
      <c r="C234" s="121" t="s">
        <v>32</v>
      </c>
      <c r="D234" s="122" t="s">
        <v>387</v>
      </c>
      <c r="E234" s="123"/>
      <c r="F234" s="255"/>
      <c r="G234" s="276"/>
      <c r="H234" s="56"/>
      <c r="I234" s="5" t="str">
        <f ca="1" t="shared" si="20"/>
        <v>LOCKED</v>
      </c>
      <c r="J234" s="2" t="str">
        <f t="shared" si="19"/>
        <v>B200Planing of PavementCW 3450-R6</v>
      </c>
      <c r="K234" s="3" t="e">
        <f>MATCH(J234,#REF!,0)</f>
        <v>#REF!</v>
      </c>
      <c r="L234" s="4" t="str">
        <f ca="1" t="shared" si="21"/>
        <v>G</v>
      </c>
      <c r="M234" s="4" t="str">
        <f ca="1" t="shared" si="22"/>
        <v>G</v>
      </c>
      <c r="N234" s="4" t="str">
        <f ca="1" t="shared" si="23"/>
        <v>C2</v>
      </c>
      <c r="O234" s="50"/>
    </row>
    <row r="235" spans="1:15" s="57" customFormat="1" ht="30" customHeight="1">
      <c r="A235" s="69" t="s">
        <v>183</v>
      </c>
      <c r="B235" s="58" t="s">
        <v>143</v>
      </c>
      <c r="C235" s="121" t="s">
        <v>388</v>
      </c>
      <c r="D235" s="122" t="s">
        <v>77</v>
      </c>
      <c r="E235" s="123" t="s">
        <v>82</v>
      </c>
      <c r="F235" s="255">
        <v>2470</v>
      </c>
      <c r="G235" s="269"/>
      <c r="H235" s="56">
        <f>ROUND(G235*F235,2)</f>
        <v>0</v>
      </c>
      <c r="I235" s="5">
        <f ca="1" t="shared" si="20"/>
      </c>
      <c r="J235" s="2" t="str">
        <f t="shared" si="19"/>
        <v>B2011 - 50 mm Depth (Asphalt)m²</v>
      </c>
      <c r="K235" s="3" t="e">
        <f>MATCH(J235,#REF!,0)</f>
        <v>#REF!</v>
      </c>
      <c r="L235" s="4" t="str">
        <f ca="1" t="shared" si="21"/>
        <v>G</v>
      </c>
      <c r="M235" s="4" t="str">
        <f ca="1" t="shared" si="22"/>
        <v>C2</v>
      </c>
      <c r="N235" s="4" t="str">
        <f ca="1" t="shared" si="23"/>
        <v>C2</v>
      </c>
      <c r="O235" s="50"/>
    </row>
    <row r="236" spans="1:15" s="57" customFormat="1" ht="30" customHeight="1">
      <c r="A236" s="69" t="s">
        <v>184</v>
      </c>
      <c r="B236" s="58" t="s">
        <v>144</v>
      </c>
      <c r="C236" s="121" t="s">
        <v>29</v>
      </c>
      <c r="D236" s="122" t="s">
        <v>77</v>
      </c>
      <c r="E236" s="123" t="s">
        <v>82</v>
      </c>
      <c r="F236" s="255">
        <v>3575</v>
      </c>
      <c r="G236" s="269"/>
      <c r="H236" s="56">
        <f>ROUND(G236*F236,2)</f>
        <v>0</v>
      </c>
      <c r="I236" s="5">
        <f ca="1" t="shared" si="20"/>
      </c>
      <c r="J236" s="2" t="str">
        <f t="shared" si="19"/>
        <v>B20250 - 100 mm Depth (Asphalt)m²</v>
      </c>
      <c r="K236" s="3" t="e">
        <f>MATCH(J236,#REF!,0)</f>
        <v>#REF!</v>
      </c>
      <c r="L236" s="4" t="str">
        <f ca="1" t="shared" si="21"/>
        <v>G</v>
      </c>
      <c r="M236" s="4" t="str">
        <f ca="1" t="shared" si="22"/>
        <v>C2</v>
      </c>
      <c r="N236" s="4" t="str">
        <f ca="1" t="shared" si="23"/>
        <v>C2</v>
      </c>
      <c r="O236" s="50"/>
    </row>
    <row r="237" spans="1:15" s="57" customFormat="1" ht="30" customHeight="1">
      <c r="A237" s="94" t="s">
        <v>279</v>
      </c>
      <c r="B237" s="52" t="s">
        <v>361</v>
      </c>
      <c r="C237" s="121" t="s">
        <v>288</v>
      </c>
      <c r="D237" s="122" t="s">
        <v>389</v>
      </c>
      <c r="E237" s="123" t="s">
        <v>85</v>
      </c>
      <c r="F237" s="255">
        <v>3</v>
      </c>
      <c r="G237" s="269"/>
      <c r="H237" s="56">
        <f>ROUND(G237*F237,2)</f>
        <v>0</v>
      </c>
      <c r="I237" s="5">
        <f ca="1" t="shared" si="20"/>
      </c>
      <c r="J237" s="2" t="str">
        <f t="shared" si="19"/>
        <v>B219Detectable Warning Surface TilesCW 3326-R3each</v>
      </c>
      <c r="K237" s="3" t="e">
        <f>MATCH(J237,#REF!,0)</f>
        <v>#REF!</v>
      </c>
      <c r="L237" s="4" t="str">
        <f ca="1" t="shared" si="21"/>
        <v>G</v>
      </c>
      <c r="M237" s="4" t="str">
        <f ca="1" t="shared" si="22"/>
        <v>C2</v>
      </c>
      <c r="N237" s="4" t="str">
        <f ca="1" t="shared" si="23"/>
        <v>C2</v>
      </c>
      <c r="O237" s="50"/>
    </row>
    <row r="238" spans="1:15" s="57" customFormat="1" ht="30" customHeight="1">
      <c r="A238" s="94"/>
      <c r="B238" s="52" t="s">
        <v>362</v>
      </c>
      <c r="C238" s="172" t="s">
        <v>313</v>
      </c>
      <c r="D238" s="122" t="s">
        <v>3</v>
      </c>
      <c r="E238" s="173"/>
      <c r="F238" s="255"/>
      <c r="G238" s="278"/>
      <c r="H238" s="56"/>
      <c r="I238" s="5" t="str">
        <f ca="1" t="shared" si="20"/>
        <v>LOCKED</v>
      </c>
      <c r="J238" s="2" t="str">
        <f t="shared" si="19"/>
        <v>Asphalt Levelling over Full Depth Concrete Repairs</v>
      </c>
      <c r="K238" s="3" t="e">
        <f>MATCH(J238,#REF!,0)</f>
        <v>#REF!</v>
      </c>
      <c r="L238" s="4" t="str">
        <f ca="1" t="shared" si="21"/>
        <v>G</v>
      </c>
      <c r="M238" s="4" t="str">
        <f ca="1" t="shared" si="22"/>
        <v>C2</v>
      </c>
      <c r="N238" s="4" t="str">
        <f ca="1" t="shared" si="23"/>
        <v>C2</v>
      </c>
      <c r="O238" s="50"/>
    </row>
    <row r="239" spans="1:15" s="57" customFormat="1" ht="30" customHeight="1">
      <c r="A239" s="94"/>
      <c r="B239" s="58" t="s">
        <v>143</v>
      </c>
      <c r="C239" s="172" t="s">
        <v>241</v>
      </c>
      <c r="D239" s="122"/>
      <c r="E239" s="173" t="s">
        <v>84</v>
      </c>
      <c r="F239" s="255">
        <v>15</v>
      </c>
      <c r="G239" s="271"/>
      <c r="H239" s="56">
        <f>ROUND(G239*F239,2)</f>
        <v>0</v>
      </c>
      <c r="I239" s="5">
        <f ca="1" t="shared" si="20"/>
      </c>
      <c r="J239" s="2" t="str">
        <f t="shared" si="19"/>
        <v>Type IAtonne</v>
      </c>
      <c r="K239" s="3" t="e">
        <f>MATCH(J239,#REF!,0)</f>
        <v>#REF!</v>
      </c>
      <c r="L239" s="4" t="str">
        <f ca="1" t="shared" si="21"/>
        <v>G</v>
      </c>
      <c r="M239" s="4" t="str">
        <f ca="1" t="shared" si="22"/>
        <v>C2</v>
      </c>
      <c r="N239" s="4" t="str">
        <f ca="1" t="shared" si="23"/>
        <v>C2</v>
      </c>
      <c r="O239" s="50"/>
    </row>
    <row r="240" spans="1:15" ht="36" customHeight="1">
      <c r="A240" s="59"/>
      <c r="B240" s="127"/>
      <c r="C240" s="185" t="s">
        <v>101</v>
      </c>
      <c r="D240" s="186"/>
      <c r="E240" s="192"/>
      <c r="F240" s="264"/>
      <c r="G240" s="270"/>
      <c r="H240" s="64"/>
      <c r="I240" s="5" t="str">
        <f ca="1" t="shared" si="20"/>
        <v>LOCKED</v>
      </c>
      <c r="J240" s="2" t="str">
        <f t="shared" si="19"/>
        <v>JOINT AND CRACK SEALING</v>
      </c>
      <c r="K240" s="3" t="e">
        <f>MATCH(J240,#REF!,0)</f>
        <v>#REF!</v>
      </c>
      <c r="L240" s="4" t="str">
        <f ca="1" t="shared" si="21"/>
        <v>G</v>
      </c>
      <c r="M240" s="4" t="str">
        <f ca="1" t="shared" si="22"/>
        <v>C2</v>
      </c>
      <c r="N240" s="4" t="str">
        <f ca="1" t="shared" si="23"/>
        <v>C2</v>
      </c>
      <c r="O240" s="50"/>
    </row>
    <row r="241" spans="1:15" s="49" customFormat="1" ht="30" customHeight="1">
      <c r="A241" s="107" t="s">
        <v>190</v>
      </c>
      <c r="B241" s="157" t="s">
        <v>363</v>
      </c>
      <c r="C241" s="200" t="s">
        <v>31</v>
      </c>
      <c r="D241" s="158" t="s">
        <v>246</v>
      </c>
      <c r="E241" s="201" t="s">
        <v>86</v>
      </c>
      <c r="F241" s="266">
        <v>1230</v>
      </c>
      <c r="G241" s="277"/>
      <c r="H241" s="90">
        <f>ROUND(G241*F241,2)</f>
        <v>0</v>
      </c>
      <c r="I241" s="5">
        <f ca="1" t="shared" si="20"/>
      </c>
      <c r="J241" s="2" t="str">
        <f t="shared" si="19"/>
        <v>D006Reflective Crack MaintenanceCW 3250-R7m</v>
      </c>
      <c r="K241" s="3" t="e">
        <f>MATCH(J241,#REF!,0)</f>
        <v>#REF!</v>
      </c>
      <c r="L241" s="4" t="str">
        <f ca="1" t="shared" si="21"/>
        <v>G</v>
      </c>
      <c r="M241" s="4" t="str">
        <f ca="1" t="shared" si="22"/>
        <v>C2</v>
      </c>
      <c r="N241" s="4" t="str">
        <f ca="1" t="shared" si="23"/>
        <v>C2</v>
      </c>
      <c r="O241" s="50"/>
    </row>
    <row r="242" spans="1:15" ht="48" customHeight="1">
      <c r="A242" s="59"/>
      <c r="B242" s="127"/>
      <c r="C242" s="185" t="s">
        <v>102</v>
      </c>
      <c r="D242" s="186"/>
      <c r="E242" s="192"/>
      <c r="F242" s="264"/>
      <c r="G242" s="270"/>
      <c r="H242" s="64"/>
      <c r="I242" s="5" t="str">
        <f ca="1" t="shared" si="20"/>
        <v>LOCKED</v>
      </c>
      <c r="J242" s="2" t="str">
        <f t="shared" si="19"/>
        <v>ASSOCIATED DRAINAGE AND UNDERGROUND WORKS</v>
      </c>
      <c r="K242" s="3" t="e">
        <f>MATCH(J242,#REF!,0)</f>
        <v>#REF!</v>
      </c>
      <c r="L242" s="4" t="str">
        <f ca="1" t="shared" si="21"/>
        <v>G</v>
      </c>
      <c r="M242" s="4" t="str">
        <f ca="1" t="shared" si="22"/>
        <v>C2</v>
      </c>
      <c r="N242" s="4" t="str">
        <f ca="1" t="shared" si="23"/>
        <v>C2</v>
      </c>
      <c r="O242" s="50"/>
    </row>
    <row r="243" spans="1:15" ht="33" customHeight="1">
      <c r="A243" s="107" t="s">
        <v>108</v>
      </c>
      <c r="B243" s="126" t="s">
        <v>364</v>
      </c>
      <c r="C243" s="193" t="s">
        <v>162</v>
      </c>
      <c r="D243" s="186" t="s">
        <v>8</v>
      </c>
      <c r="E243" s="192"/>
      <c r="F243" s="264"/>
      <c r="G243" s="270"/>
      <c r="H243" s="64"/>
      <c r="I243" s="5" t="str">
        <f ca="1" t="shared" si="20"/>
        <v>LOCKED</v>
      </c>
      <c r="J243" s="2" t="str">
        <f t="shared" si="19"/>
        <v>E006Catch PitCW 2130-R12</v>
      </c>
      <c r="K243" s="3" t="e">
        <f>MATCH(J243,#REF!,0)</f>
        <v>#REF!</v>
      </c>
      <c r="L243" s="4" t="str">
        <f ca="1" t="shared" si="21"/>
        <v>G</v>
      </c>
      <c r="M243" s="4" t="str">
        <f ca="1" t="shared" si="22"/>
        <v>C2</v>
      </c>
      <c r="N243" s="4" t="str">
        <f ca="1" t="shared" si="23"/>
        <v>C2</v>
      </c>
      <c r="O243" s="50"/>
    </row>
    <row r="244" spans="1:15" ht="39" customHeight="1">
      <c r="A244" s="107" t="s">
        <v>109</v>
      </c>
      <c r="B244" s="127" t="s">
        <v>143</v>
      </c>
      <c r="C244" s="193" t="s">
        <v>163</v>
      </c>
      <c r="D244" s="186"/>
      <c r="E244" s="192" t="s">
        <v>85</v>
      </c>
      <c r="F244" s="265">
        <v>8</v>
      </c>
      <c r="G244" s="271"/>
      <c r="H244" s="115">
        <f>ROUND(G244*F244,2)</f>
        <v>0</v>
      </c>
      <c r="I244" s="5">
        <f ca="1" t="shared" si="20"/>
      </c>
      <c r="J244" s="2" t="str">
        <f t="shared" si="19"/>
        <v>E007SD-023each</v>
      </c>
      <c r="K244" s="3" t="e">
        <f>MATCH(J244,#REF!,0)</f>
        <v>#REF!</v>
      </c>
      <c r="L244" s="4" t="str">
        <f ca="1" t="shared" si="21"/>
        <v>G</v>
      </c>
      <c r="M244" s="4" t="str">
        <f ca="1" t="shared" si="22"/>
        <v>C2</v>
      </c>
      <c r="N244" s="4" t="str">
        <f ca="1" t="shared" si="23"/>
        <v>C2</v>
      </c>
      <c r="O244" s="50"/>
    </row>
    <row r="245" spans="1:15" ht="39" customHeight="1">
      <c r="A245" s="107" t="s">
        <v>13</v>
      </c>
      <c r="B245" s="126" t="s">
        <v>365</v>
      </c>
      <c r="C245" s="193" t="s">
        <v>205</v>
      </c>
      <c r="D245" s="186" t="s">
        <v>8</v>
      </c>
      <c r="E245" s="192" t="s">
        <v>86</v>
      </c>
      <c r="F245" s="265">
        <v>13</v>
      </c>
      <c r="G245" s="271"/>
      <c r="H245" s="115">
        <f>ROUND(G245*F245,2)</f>
        <v>0</v>
      </c>
      <c r="I245" s="5">
        <f ca="1" t="shared" si="20"/>
      </c>
      <c r="J245" s="2" t="str">
        <f t="shared" si="19"/>
        <v>E012Drainage Connection PipeCW 2130-R12m</v>
      </c>
      <c r="K245" s="3" t="e">
        <f>MATCH(J245,#REF!,0)</f>
        <v>#REF!</v>
      </c>
      <c r="L245" s="4" t="str">
        <f ca="1" t="shared" si="21"/>
        <v>G</v>
      </c>
      <c r="M245" s="4" t="str">
        <f ca="1" t="shared" si="22"/>
        <v>C2</v>
      </c>
      <c r="N245" s="4" t="str">
        <f ca="1" t="shared" si="23"/>
        <v>C2</v>
      </c>
      <c r="O245" s="50"/>
    </row>
    <row r="246" spans="1:15" ht="39" customHeight="1">
      <c r="A246" s="107" t="s">
        <v>14</v>
      </c>
      <c r="B246" s="52" t="s">
        <v>366</v>
      </c>
      <c r="C246" s="109" t="s">
        <v>196</v>
      </c>
      <c r="D246" s="110" t="s">
        <v>8</v>
      </c>
      <c r="E246" s="127"/>
      <c r="F246" s="258"/>
      <c r="G246" s="199"/>
      <c r="H246" s="115"/>
      <c r="I246" s="5" t="str">
        <f ca="1" t="shared" si="20"/>
        <v>LOCKED</v>
      </c>
      <c r="J246" s="2" t="str">
        <f t="shared" si="19"/>
        <v>E017Sewer Repair - Up to 3.0 Meters LongCW 2130-R12</v>
      </c>
      <c r="K246" s="3" t="e">
        <f>MATCH(J246,#REF!,0)</f>
        <v>#REF!</v>
      </c>
      <c r="L246" s="4" t="str">
        <f ca="1" t="shared" si="21"/>
        <v>G</v>
      </c>
      <c r="M246" s="4" t="str">
        <f ca="1" t="shared" si="22"/>
        <v>C2</v>
      </c>
      <c r="N246" s="4" t="str">
        <f ca="1" t="shared" si="23"/>
        <v>C2</v>
      </c>
      <c r="O246" s="50"/>
    </row>
    <row r="247" spans="1:15" ht="39" customHeight="1">
      <c r="A247" s="107" t="s">
        <v>15</v>
      </c>
      <c r="B247" s="112" t="s">
        <v>143</v>
      </c>
      <c r="C247" s="109" t="s">
        <v>314</v>
      </c>
      <c r="D247" s="110"/>
      <c r="E247" s="127"/>
      <c r="F247" s="258"/>
      <c r="G247" s="199"/>
      <c r="H247" s="115"/>
      <c r="I247" s="5" t="str">
        <f ca="1" t="shared" si="20"/>
        <v>LOCKED</v>
      </c>
      <c r="J247" s="2" t="str">
        <f t="shared" si="19"/>
        <v>E018200 mm</v>
      </c>
      <c r="K247" s="3" t="e">
        <f>MATCH(J247,#REF!,0)</f>
        <v>#REF!</v>
      </c>
      <c r="L247" s="4" t="str">
        <f ca="1" t="shared" si="21"/>
        <v>G</v>
      </c>
      <c r="M247" s="4" t="str">
        <f ca="1" t="shared" si="22"/>
        <v>C2</v>
      </c>
      <c r="N247" s="4" t="str">
        <f ca="1" t="shared" si="23"/>
        <v>C2</v>
      </c>
      <c r="O247" s="50"/>
    </row>
    <row r="248" spans="1:15" ht="39" customHeight="1">
      <c r="A248" s="107" t="s">
        <v>16</v>
      </c>
      <c r="B248" s="86" t="s">
        <v>229</v>
      </c>
      <c r="C248" s="109" t="s">
        <v>315</v>
      </c>
      <c r="D248" s="110"/>
      <c r="E248" s="127" t="s">
        <v>85</v>
      </c>
      <c r="F248" s="258">
        <v>1</v>
      </c>
      <c r="G248" s="271"/>
      <c r="H248" s="115">
        <f>ROUND(G248*F248,2)</f>
        <v>0</v>
      </c>
      <c r="I248" s="5">
        <f ca="1" t="shared" si="20"/>
      </c>
      <c r="J248" s="2" t="str">
        <f t="shared" si="19"/>
        <v>E019Class 3 Backfilleach</v>
      </c>
      <c r="K248" s="3" t="e">
        <f>MATCH(J248,#REF!,0)</f>
        <v>#REF!</v>
      </c>
      <c r="L248" s="4" t="str">
        <f ca="1" t="shared" si="21"/>
        <v>G</v>
      </c>
      <c r="M248" s="4" t="str">
        <f ca="1" t="shared" si="22"/>
        <v>C2</v>
      </c>
      <c r="N248" s="4" t="str">
        <f ca="1" t="shared" si="23"/>
        <v>C2</v>
      </c>
      <c r="O248" s="50"/>
    </row>
    <row r="249" spans="1:15" ht="39" customHeight="1">
      <c r="A249" s="107" t="s">
        <v>17</v>
      </c>
      <c r="B249" s="52" t="s">
        <v>367</v>
      </c>
      <c r="C249" s="109" t="s">
        <v>216</v>
      </c>
      <c r="D249" s="110" t="s">
        <v>8</v>
      </c>
      <c r="E249" s="127"/>
      <c r="F249" s="258"/>
      <c r="G249" s="199"/>
      <c r="H249" s="115"/>
      <c r="I249" s="5" t="str">
        <f ca="1" t="shared" si="20"/>
        <v>LOCKED</v>
      </c>
      <c r="J249" s="2" t="str">
        <f t="shared" si="19"/>
        <v>E020Sewer Repair - In Addition to First 3.0 MetersCW 2130-R12</v>
      </c>
      <c r="K249" s="3" t="e">
        <f>MATCH(J249,#REF!,0)</f>
        <v>#REF!</v>
      </c>
      <c r="L249" s="4" t="str">
        <f ca="1" t="shared" si="21"/>
        <v>G</v>
      </c>
      <c r="M249" s="4" t="str">
        <f ca="1" t="shared" si="22"/>
        <v>C2</v>
      </c>
      <c r="N249" s="4" t="str">
        <f ca="1" t="shared" si="23"/>
        <v>C2</v>
      </c>
      <c r="O249" s="50"/>
    </row>
    <row r="250" spans="1:15" ht="39" customHeight="1">
      <c r="A250" s="107" t="s">
        <v>18</v>
      </c>
      <c r="B250" s="58" t="s">
        <v>143</v>
      </c>
      <c r="C250" s="109" t="s">
        <v>314</v>
      </c>
      <c r="D250" s="110"/>
      <c r="E250" s="127"/>
      <c r="F250" s="258"/>
      <c r="G250" s="199"/>
      <c r="H250" s="115"/>
      <c r="I250" s="5" t="str">
        <f ca="1" t="shared" si="20"/>
        <v>LOCKED</v>
      </c>
      <c r="J250" s="2" t="str">
        <f t="shared" si="19"/>
        <v>E021200 mm</v>
      </c>
      <c r="K250" s="3" t="e">
        <f>MATCH(J250,#REF!,0)</f>
        <v>#REF!</v>
      </c>
      <c r="L250" s="4" t="str">
        <f ca="1" t="shared" si="21"/>
        <v>G</v>
      </c>
      <c r="M250" s="4" t="str">
        <f ca="1" t="shared" si="22"/>
        <v>C2</v>
      </c>
      <c r="N250" s="4" t="str">
        <f ca="1" t="shared" si="23"/>
        <v>C2</v>
      </c>
      <c r="O250" s="50"/>
    </row>
    <row r="251" spans="1:15" ht="39" customHeight="1">
      <c r="A251" s="107" t="s">
        <v>19</v>
      </c>
      <c r="B251" s="86" t="s">
        <v>229</v>
      </c>
      <c r="C251" s="109" t="s">
        <v>315</v>
      </c>
      <c r="D251" s="110"/>
      <c r="E251" s="127" t="s">
        <v>86</v>
      </c>
      <c r="F251" s="258">
        <v>1</v>
      </c>
      <c r="G251" s="271"/>
      <c r="H251" s="115">
        <f>ROUND(G251*F251,2)</f>
        <v>0</v>
      </c>
      <c r="I251" s="5">
        <f ca="1" t="shared" si="20"/>
      </c>
      <c r="J251" s="2" t="str">
        <f t="shared" si="19"/>
        <v>E022Class 3 Backfillm</v>
      </c>
      <c r="K251" s="3" t="e">
        <f>MATCH(J251,#REF!,0)</f>
        <v>#REF!</v>
      </c>
      <c r="L251" s="4" t="str">
        <f ca="1" t="shared" si="21"/>
        <v>G</v>
      </c>
      <c r="M251" s="4" t="str">
        <f ca="1" t="shared" si="22"/>
        <v>C2</v>
      </c>
      <c r="N251" s="4" t="str">
        <f ca="1" t="shared" si="23"/>
        <v>C2</v>
      </c>
      <c r="O251" s="50"/>
    </row>
    <row r="252" spans="1:15" s="119" customFormat="1" ht="43.5" customHeight="1">
      <c r="A252" s="107" t="s">
        <v>20</v>
      </c>
      <c r="B252" s="52" t="s">
        <v>368</v>
      </c>
      <c r="C252" s="193" t="s">
        <v>286</v>
      </c>
      <c r="D252" s="122" t="s">
        <v>8</v>
      </c>
      <c r="E252" s="123"/>
      <c r="F252" s="249"/>
      <c r="G252" s="276"/>
      <c r="H252" s="118"/>
      <c r="I252" s="5" t="str">
        <f ca="1" t="shared" si="20"/>
        <v>LOCKED</v>
      </c>
      <c r="J252" s="2" t="str">
        <f t="shared" si="19"/>
        <v>E023Replacing Existing Manhole and Catch Basin Frames &amp; CoversCW 2130-R12</v>
      </c>
      <c r="K252" s="3" t="e">
        <f>MATCH(J252,#REF!,0)</f>
        <v>#REF!</v>
      </c>
      <c r="L252" s="4" t="str">
        <f ca="1" t="shared" si="21"/>
        <v>G</v>
      </c>
      <c r="M252" s="4" t="str">
        <f ca="1" t="shared" si="22"/>
        <v>G</v>
      </c>
      <c r="N252" s="4" t="str">
        <f ca="1" t="shared" si="23"/>
        <v>C2</v>
      </c>
      <c r="O252" s="50"/>
    </row>
    <row r="253" spans="1:15" s="57" customFormat="1" ht="43.5" customHeight="1">
      <c r="A253" s="107" t="s">
        <v>21</v>
      </c>
      <c r="B253" s="58" t="s">
        <v>143</v>
      </c>
      <c r="C253" s="121" t="s">
        <v>217</v>
      </c>
      <c r="D253" s="122"/>
      <c r="E253" s="123" t="s">
        <v>85</v>
      </c>
      <c r="F253" s="249">
        <v>1</v>
      </c>
      <c r="G253" s="269"/>
      <c r="H253" s="56">
        <f>ROUND(G253*F253,2)</f>
        <v>0</v>
      </c>
      <c r="I253" s="5">
        <f ca="1" t="shared" si="20"/>
      </c>
      <c r="J253" s="2" t="str">
        <f t="shared" si="19"/>
        <v>E024AP-004 - Standard Frame for Manhole and Catch Basineach</v>
      </c>
      <c r="K253" s="3" t="e">
        <f>MATCH(J253,#REF!,0)</f>
        <v>#REF!</v>
      </c>
      <c r="L253" s="4" t="str">
        <f ca="1" t="shared" si="21"/>
        <v>G</v>
      </c>
      <c r="M253" s="4" t="str">
        <f ca="1" t="shared" si="22"/>
        <v>C2</v>
      </c>
      <c r="N253" s="4" t="str">
        <f ca="1" t="shared" si="23"/>
        <v>C2</v>
      </c>
      <c r="O253" s="50"/>
    </row>
    <row r="254" spans="1:15" s="57" customFormat="1" ht="43.5" customHeight="1">
      <c r="A254" s="107" t="s">
        <v>22</v>
      </c>
      <c r="B254" s="58" t="s">
        <v>144</v>
      </c>
      <c r="C254" s="121" t="s">
        <v>218</v>
      </c>
      <c r="D254" s="122"/>
      <c r="E254" s="123" t="s">
        <v>85</v>
      </c>
      <c r="F254" s="249">
        <v>1</v>
      </c>
      <c r="G254" s="269"/>
      <c r="H254" s="56">
        <f>ROUND(G254*F254,2)</f>
        <v>0</v>
      </c>
      <c r="I254" s="5">
        <f ca="1" t="shared" si="20"/>
      </c>
      <c r="J254" s="2" t="str">
        <f t="shared" si="19"/>
        <v>E025AP-005 - Standard Solid Cover for Standard Frameeach</v>
      </c>
      <c r="K254" s="3" t="e">
        <f>MATCH(J254,#REF!,0)</f>
        <v>#REF!</v>
      </c>
      <c r="L254" s="4" t="str">
        <f ca="1" t="shared" si="21"/>
        <v>G</v>
      </c>
      <c r="M254" s="4" t="str">
        <f ca="1" t="shared" si="22"/>
        <v>C2</v>
      </c>
      <c r="N254" s="4" t="str">
        <f ca="1" t="shared" si="23"/>
        <v>C2</v>
      </c>
      <c r="O254" s="50"/>
    </row>
    <row r="255" spans="1:15" s="57" customFormat="1" ht="43.5" customHeight="1">
      <c r="A255" s="107" t="s">
        <v>23</v>
      </c>
      <c r="B255" s="194" t="s">
        <v>369</v>
      </c>
      <c r="C255" s="121" t="s">
        <v>164</v>
      </c>
      <c r="D255" s="122" t="s">
        <v>8</v>
      </c>
      <c r="E255" s="123"/>
      <c r="F255" s="249"/>
      <c r="G255" s="124"/>
      <c r="H255" s="124"/>
      <c r="I255" s="5" t="str">
        <f ca="1" t="shared" si="20"/>
        <v>LOCKED</v>
      </c>
      <c r="J255" s="2" t="str">
        <f t="shared" si="19"/>
        <v>E034Connecting to Existing Catch BasinCW 2130-R12</v>
      </c>
      <c r="K255" s="3" t="e">
        <f>MATCH(J255,#REF!,0)</f>
        <v>#REF!</v>
      </c>
      <c r="L255" s="4" t="str">
        <f ca="1" t="shared" si="21"/>
        <v>G</v>
      </c>
      <c r="M255" s="4" t="str">
        <f ca="1" t="shared" si="22"/>
        <v>C2</v>
      </c>
      <c r="N255" s="4" t="str">
        <f ca="1" t="shared" si="23"/>
        <v>C2</v>
      </c>
      <c r="O255" s="50"/>
    </row>
    <row r="256" spans="1:15" s="57" customFormat="1" ht="43.5" customHeight="1">
      <c r="A256" s="107" t="s">
        <v>24</v>
      </c>
      <c r="B256" s="195" t="s">
        <v>143</v>
      </c>
      <c r="C256" s="121" t="s">
        <v>298</v>
      </c>
      <c r="D256" s="122"/>
      <c r="E256" s="123" t="s">
        <v>85</v>
      </c>
      <c r="F256" s="249">
        <v>3</v>
      </c>
      <c r="G256" s="269"/>
      <c r="H256" s="124">
        <f>ROUND(G256*F256,2)</f>
        <v>0</v>
      </c>
      <c r="I256" s="5">
        <f ca="1" t="shared" si="20"/>
      </c>
      <c r="J256" s="2" t="str">
        <f t="shared" si="19"/>
        <v>E035250 mm Drainage Connection Pipeeach</v>
      </c>
      <c r="K256" s="3" t="e">
        <f>MATCH(J256,#REF!,0)</f>
        <v>#REF!</v>
      </c>
      <c r="L256" s="4" t="str">
        <f ca="1" t="shared" si="21"/>
        <v>G</v>
      </c>
      <c r="M256" s="4" t="str">
        <f ca="1" t="shared" si="22"/>
        <v>C2</v>
      </c>
      <c r="N256" s="4" t="str">
        <f ca="1" t="shared" si="23"/>
        <v>C2</v>
      </c>
      <c r="O256" s="50"/>
    </row>
    <row r="257" spans="1:15" ht="39" customHeight="1">
      <c r="A257" s="107" t="s">
        <v>166</v>
      </c>
      <c r="B257" s="196" t="s">
        <v>370</v>
      </c>
      <c r="C257" s="193" t="s">
        <v>9</v>
      </c>
      <c r="D257" s="197" t="s">
        <v>8</v>
      </c>
      <c r="E257" s="198" t="s">
        <v>85</v>
      </c>
      <c r="F257" s="258">
        <v>8</v>
      </c>
      <c r="G257" s="271"/>
      <c r="H257" s="199">
        <f>ROUND(G257*F257,2)</f>
        <v>0</v>
      </c>
      <c r="I257" s="5">
        <f ca="1" t="shared" si="20"/>
      </c>
      <c r="J257" s="2" t="str">
        <f t="shared" si="19"/>
        <v>E050Abandoning Existing Drainage InletsCW 2130-R12each</v>
      </c>
      <c r="K257" s="3" t="e">
        <f>MATCH(J257,#REF!,0)</f>
        <v>#REF!</v>
      </c>
      <c r="L257" s="4" t="str">
        <f ca="1" t="shared" si="21"/>
        <v>G</v>
      </c>
      <c r="M257" s="4" t="str">
        <f ca="1" t="shared" si="22"/>
        <v>C2</v>
      </c>
      <c r="N257" s="4" t="str">
        <f ca="1" t="shared" si="23"/>
        <v>C2</v>
      </c>
      <c r="O257" s="50"/>
    </row>
    <row r="258" spans="1:15" s="57" customFormat="1" ht="30" customHeight="1">
      <c r="A258" s="107" t="s">
        <v>0</v>
      </c>
      <c r="B258" s="52" t="s">
        <v>371</v>
      </c>
      <c r="C258" s="121" t="s">
        <v>1</v>
      </c>
      <c r="D258" s="122" t="s">
        <v>2</v>
      </c>
      <c r="E258" s="123" t="s">
        <v>85</v>
      </c>
      <c r="F258" s="249">
        <v>7</v>
      </c>
      <c r="G258" s="269"/>
      <c r="H258" s="56">
        <f>ROUND(G258*F258,2)</f>
        <v>0</v>
      </c>
      <c r="I258" s="5">
        <f ca="1" t="shared" si="20"/>
      </c>
      <c r="J258" s="2" t="str">
        <f t="shared" si="19"/>
        <v>E050ACatch Basin CleaningCW 2140-R3each</v>
      </c>
      <c r="K258" s="3" t="e">
        <f>MATCH(J258,#REF!,0)</f>
        <v>#REF!</v>
      </c>
      <c r="L258" s="4" t="str">
        <f ca="1" t="shared" si="21"/>
        <v>G</v>
      </c>
      <c r="M258" s="4" t="str">
        <f ca="1" t="shared" si="22"/>
        <v>C2</v>
      </c>
      <c r="N258" s="4" t="str">
        <f ca="1" t="shared" si="23"/>
        <v>C2</v>
      </c>
      <c r="O258" s="50"/>
    </row>
    <row r="259" spans="1:15" s="57" customFormat="1" ht="30" customHeight="1">
      <c r="A259" s="128"/>
      <c r="B259" s="95" t="s">
        <v>372</v>
      </c>
      <c r="C259" s="121" t="s">
        <v>319</v>
      </c>
      <c r="D259" s="122" t="s">
        <v>2</v>
      </c>
      <c r="E259" s="123"/>
      <c r="F259" s="249"/>
      <c r="G259" s="124"/>
      <c r="H259" s="96"/>
      <c r="I259" s="5" t="str">
        <f ca="1" t="shared" si="20"/>
        <v>LOCKED</v>
      </c>
      <c r="J259" s="2" t="str">
        <f t="shared" si="19"/>
        <v>Sewer CleaningCW 2140-R3</v>
      </c>
      <c r="K259" s="3" t="e">
        <f>MATCH(J259,#REF!,0)</f>
        <v>#REF!</v>
      </c>
      <c r="L259" s="4" t="str">
        <f ca="1" t="shared" si="21"/>
        <v>G</v>
      </c>
      <c r="M259" s="4" t="str">
        <f ca="1" t="shared" si="22"/>
        <v>C2</v>
      </c>
      <c r="N259" s="4" t="str">
        <f ca="1" t="shared" si="23"/>
        <v>C2</v>
      </c>
      <c r="O259" s="50"/>
    </row>
    <row r="260" spans="1:15" s="57" customFormat="1" ht="30" customHeight="1">
      <c r="A260" s="128"/>
      <c r="B260" s="97" t="s">
        <v>143</v>
      </c>
      <c r="C260" s="121" t="s">
        <v>314</v>
      </c>
      <c r="D260" s="122"/>
      <c r="E260" s="123" t="s">
        <v>86</v>
      </c>
      <c r="F260" s="249">
        <v>21</v>
      </c>
      <c r="G260" s="269"/>
      <c r="H260" s="96">
        <f>ROUND(G260*F260,2)</f>
        <v>0</v>
      </c>
      <c r="I260" s="5">
        <f ca="1" t="shared" si="20"/>
      </c>
      <c r="J260" s="2" t="str">
        <f aca="true" t="shared" si="24" ref="J260:J322">CLEAN(CONCATENATE(TRIM($A260),TRIM($C260),IF(LEFT($D260)&lt;&gt;"E",TRIM($D260),),TRIM($E260)))</f>
        <v>200 mmm</v>
      </c>
      <c r="K260" s="3" t="e">
        <f>MATCH(J260,#REF!,0)</f>
        <v>#REF!</v>
      </c>
      <c r="L260" s="4" t="str">
        <f ca="1" t="shared" si="21"/>
        <v>G</v>
      </c>
      <c r="M260" s="4" t="str">
        <f ca="1" t="shared" si="22"/>
        <v>C2</v>
      </c>
      <c r="N260" s="4" t="str">
        <f ca="1" t="shared" si="23"/>
        <v>C2</v>
      </c>
      <c r="O260" s="50"/>
    </row>
    <row r="261" spans="1:15" s="57" customFormat="1" ht="30" customHeight="1">
      <c r="A261" s="128"/>
      <c r="B261" s="95" t="s">
        <v>373</v>
      </c>
      <c r="C261" s="121" t="s">
        <v>320</v>
      </c>
      <c r="D261" s="122" t="s">
        <v>321</v>
      </c>
      <c r="E261" s="123"/>
      <c r="F261" s="249"/>
      <c r="G261" s="124"/>
      <c r="H261" s="96"/>
      <c r="I261" s="5" t="str">
        <f aca="true" ca="1" t="shared" si="25" ref="I261:I323">IF(CELL("protect",$G261)=1,"LOCKED","")</f>
        <v>LOCKED</v>
      </c>
      <c r="J261" s="2" t="str">
        <f t="shared" si="24"/>
        <v>Sewer Service InspectionCW 2145-R3</v>
      </c>
      <c r="K261" s="3" t="e">
        <f>MATCH(J261,#REF!,0)</f>
        <v>#REF!</v>
      </c>
      <c r="L261" s="4" t="str">
        <f aca="true" ca="1" t="shared" si="26" ref="L261:L323">CELL("format",$F261)</f>
        <v>G</v>
      </c>
      <c r="M261" s="4" t="str">
        <f aca="true" ca="1" t="shared" si="27" ref="M261:M323">CELL("format",$G261)</f>
        <v>C2</v>
      </c>
      <c r="N261" s="4" t="str">
        <f aca="true" ca="1" t="shared" si="28" ref="N261:N323">CELL("format",$H261)</f>
        <v>C2</v>
      </c>
      <c r="O261" s="50"/>
    </row>
    <row r="262" spans="1:15" s="57" customFormat="1" ht="30" customHeight="1">
      <c r="A262" s="128"/>
      <c r="B262" s="98" t="s">
        <v>143</v>
      </c>
      <c r="C262" s="200" t="s">
        <v>314</v>
      </c>
      <c r="D262" s="158"/>
      <c r="E262" s="201" t="s">
        <v>86</v>
      </c>
      <c r="F262" s="266">
        <v>21</v>
      </c>
      <c r="G262" s="277"/>
      <c r="H262" s="100">
        <f>ROUND(G262*F262,2)</f>
        <v>0</v>
      </c>
      <c r="I262" s="5">
        <f ca="1" t="shared" si="25"/>
      </c>
      <c r="J262" s="2" t="str">
        <f t="shared" si="24"/>
        <v>200 mmm</v>
      </c>
      <c r="K262" s="3" t="e">
        <f>MATCH(J262,#REF!,0)</f>
        <v>#REF!</v>
      </c>
      <c r="L262" s="4" t="str">
        <f ca="1" t="shared" si="26"/>
        <v>G</v>
      </c>
      <c r="M262" s="4" t="str">
        <f ca="1" t="shared" si="27"/>
        <v>C2</v>
      </c>
      <c r="N262" s="4" t="str">
        <f ca="1" t="shared" si="28"/>
        <v>C2</v>
      </c>
      <c r="O262" s="50"/>
    </row>
    <row r="263" spans="1:15" ht="36" customHeight="1">
      <c r="A263" s="59"/>
      <c r="B263" s="202"/>
      <c r="C263" s="185" t="s">
        <v>103</v>
      </c>
      <c r="D263" s="186"/>
      <c r="E263" s="192"/>
      <c r="F263" s="264"/>
      <c r="G263" s="270"/>
      <c r="H263" s="65"/>
      <c r="I263" s="5" t="str">
        <f ca="1" t="shared" si="25"/>
        <v>LOCKED</v>
      </c>
      <c r="J263" s="2" t="str">
        <f t="shared" si="24"/>
        <v>ADJUSTMENTS</v>
      </c>
      <c r="K263" s="3" t="e">
        <f>MATCH(J263,#REF!,0)</f>
        <v>#REF!</v>
      </c>
      <c r="L263" s="4" t="str">
        <f ca="1" t="shared" si="26"/>
        <v>G</v>
      </c>
      <c r="M263" s="4" t="str">
        <f ca="1" t="shared" si="27"/>
        <v>C2</v>
      </c>
      <c r="N263" s="4" t="str">
        <f ca="1" t="shared" si="28"/>
        <v>C2</v>
      </c>
      <c r="O263" s="50"/>
    </row>
    <row r="264" spans="1:15" s="57" customFormat="1" ht="43.5" customHeight="1">
      <c r="A264" s="107" t="s">
        <v>110</v>
      </c>
      <c r="B264" s="52" t="s">
        <v>374</v>
      </c>
      <c r="C264" s="121" t="s">
        <v>197</v>
      </c>
      <c r="D264" s="122" t="s">
        <v>10</v>
      </c>
      <c r="E264" s="123" t="s">
        <v>85</v>
      </c>
      <c r="F264" s="249">
        <v>9</v>
      </c>
      <c r="G264" s="269"/>
      <c r="H264" s="56">
        <f>ROUND(G264*F264,2)</f>
        <v>0</v>
      </c>
      <c r="I264" s="5">
        <f ca="1" t="shared" si="25"/>
      </c>
      <c r="J264" s="2" t="str">
        <f t="shared" si="24"/>
        <v>F001Adjustment of Catch Basins / Manholes FramesCW 3210-R7each</v>
      </c>
      <c r="K264" s="3" t="e">
        <f>MATCH(J264,#REF!,0)</f>
        <v>#REF!</v>
      </c>
      <c r="L264" s="4" t="str">
        <f ca="1" t="shared" si="26"/>
        <v>G</v>
      </c>
      <c r="M264" s="4" t="str">
        <f ca="1" t="shared" si="27"/>
        <v>C2</v>
      </c>
      <c r="N264" s="4" t="str">
        <f ca="1" t="shared" si="28"/>
        <v>C2</v>
      </c>
      <c r="O264" s="50"/>
    </row>
    <row r="265" spans="1:15" s="57" customFormat="1" ht="30" customHeight="1">
      <c r="A265" s="107" t="s">
        <v>111</v>
      </c>
      <c r="B265" s="52" t="s">
        <v>375</v>
      </c>
      <c r="C265" s="121" t="s">
        <v>219</v>
      </c>
      <c r="D265" s="122" t="s">
        <v>8</v>
      </c>
      <c r="E265" s="123"/>
      <c r="F265" s="249"/>
      <c r="G265" s="124"/>
      <c r="H265" s="118"/>
      <c r="I265" s="5" t="str">
        <f ca="1" t="shared" si="25"/>
        <v>LOCKED</v>
      </c>
      <c r="J265" s="2" t="str">
        <f t="shared" si="24"/>
        <v>F002Replacing Existing RisersCW 2130-R12</v>
      </c>
      <c r="K265" s="3" t="e">
        <f>MATCH(J265,#REF!,0)</f>
        <v>#REF!</v>
      </c>
      <c r="L265" s="4" t="str">
        <f ca="1" t="shared" si="26"/>
        <v>G</v>
      </c>
      <c r="M265" s="4" t="str">
        <f ca="1" t="shared" si="27"/>
        <v>C2</v>
      </c>
      <c r="N265" s="4" t="str">
        <f ca="1" t="shared" si="28"/>
        <v>C2</v>
      </c>
      <c r="O265" s="50"/>
    </row>
    <row r="266" spans="1:15" s="57" customFormat="1" ht="30" customHeight="1">
      <c r="A266" s="107" t="s">
        <v>222</v>
      </c>
      <c r="B266" s="58" t="s">
        <v>143</v>
      </c>
      <c r="C266" s="121" t="s">
        <v>228</v>
      </c>
      <c r="D266" s="122"/>
      <c r="E266" s="123" t="s">
        <v>87</v>
      </c>
      <c r="F266" s="251">
        <v>0.3</v>
      </c>
      <c r="G266" s="269"/>
      <c r="H266" s="56">
        <f>ROUND(G266*F266,2)</f>
        <v>0</v>
      </c>
      <c r="I266" s="5">
        <f ca="1" t="shared" si="25"/>
      </c>
      <c r="J266" s="2" t="str">
        <f t="shared" si="24"/>
        <v>F002CCast-in-place Concretevert. m</v>
      </c>
      <c r="K266" s="3" t="e">
        <f>MATCH(J266,#REF!,0)</f>
        <v>#REF!</v>
      </c>
      <c r="L266" s="4" t="str">
        <f ca="1" t="shared" si="26"/>
        <v>G</v>
      </c>
      <c r="M266" s="4" t="str">
        <f ca="1" t="shared" si="27"/>
        <v>C2</v>
      </c>
      <c r="N266" s="4" t="str">
        <f ca="1" t="shared" si="28"/>
        <v>C2</v>
      </c>
      <c r="O266" s="50"/>
    </row>
    <row r="267" spans="1:15" s="49" customFormat="1" ht="30" customHeight="1">
      <c r="A267" s="107" t="s">
        <v>112</v>
      </c>
      <c r="B267" s="52" t="s">
        <v>376</v>
      </c>
      <c r="C267" s="121" t="s">
        <v>200</v>
      </c>
      <c r="D267" s="122" t="s">
        <v>10</v>
      </c>
      <c r="E267" s="123"/>
      <c r="F267" s="249"/>
      <c r="G267" s="276"/>
      <c r="H267" s="118"/>
      <c r="I267" s="5" t="str">
        <f ca="1" t="shared" si="25"/>
        <v>LOCKED</v>
      </c>
      <c r="J267" s="2" t="str">
        <f t="shared" si="24"/>
        <v>F003Lifter RingsCW 3210-R7</v>
      </c>
      <c r="K267" s="3" t="e">
        <f>MATCH(J267,#REF!,0)</f>
        <v>#REF!</v>
      </c>
      <c r="L267" s="4" t="str">
        <f ca="1" t="shared" si="26"/>
        <v>G</v>
      </c>
      <c r="M267" s="4" t="str">
        <f ca="1" t="shared" si="27"/>
        <v>G</v>
      </c>
      <c r="N267" s="4" t="str">
        <f ca="1" t="shared" si="28"/>
        <v>C2</v>
      </c>
      <c r="O267" s="50"/>
    </row>
    <row r="268" spans="1:15" s="57" customFormat="1" ht="30" customHeight="1">
      <c r="A268" s="107" t="s">
        <v>113</v>
      </c>
      <c r="B268" s="58" t="s">
        <v>143</v>
      </c>
      <c r="C268" s="121" t="s">
        <v>282</v>
      </c>
      <c r="D268" s="122"/>
      <c r="E268" s="123" t="s">
        <v>85</v>
      </c>
      <c r="F268" s="249">
        <v>3</v>
      </c>
      <c r="G268" s="269"/>
      <c r="H268" s="56">
        <f aca="true" t="shared" si="29" ref="H268:H274">ROUND(G268*F268,2)</f>
        <v>0</v>
      </c>
      <c r="I268" s="5">
        <f ca="1" t="shared" si="25"/>
      </c>
      <c r="J268" s="2" t="str">
        <f t="shared" si="24"/>
        <v>F00438 mmeach</v>
      </c>
      <c r="K268" s="3" t="e">
        <f>MATCH(J268,#REF!,0)</f>
        <v>#REF!</v>
      </c>
      <c r="L268" s="4" t="str">
        <f ca="1" t="shared" si="26"/>
        <v>G</v>
      </c>
      <c r="M268" s="4" t="str">
        <f ca="1" t="shared" si="27"/>
        <v>C2</v>
      </c>
      <c r="N268" s="4" t="str">
        <f ca="1" t="shared" si="28"/>
        <v>C2</v>
      </c>
      <c r="O268" s="50"/>
    </row>
    <row r="269" spans="1:15" s="57" customFormat="1" ht="30" customHeight="1">
      <c r="A269" s="107" t="s">
        <v>114</v>
      </c>
      <c r="B269" s="58" t="s">
        <v>144</v>
      </c>
      <c r="C269" s="121" t="s">
        <v>283</v>
      </c>
      <c r="D269" s="122"/>
      <c r="E269" s="123" t="s">
        <v>85</v>
      </c>
      <c r="F269" s="249">
        <v>7</v>
      </c>
      <c r="G269" s="269"/>
      <c r="H269" s="56">
        <f t="shared" si="29"/>
        <v>0</v>
      </c>
      <c r="I269" s="5">
        <f ca="1" t="shared" si="25"/>
      </c>
      <c r="J269" s="2" t="str">
        <f t="shared" si="24"/>
        <v>F00551 mmeach</v>
      </c>
      <c r="K269" s="3" t="e">
        <f>MATCH(J269,#REF!,0)</f>
        <v>#REF!</v>
      </c>
      <c r="L269" s="4" t="str">
        <f ca="1" t="shared" si="26"/>
        <v>G</v>
      </c>
      <c r="M269" s="4" t="str">
        <f ca="1" t="shared" si="27"/>
        <v>C2</v>
      </c>
      <c r="N269" s="4" t="str">
        <f ca="1" t="shared" si="28"/>
        <v>C2</v>
      </c>
      <c r="O269" s="50"/>
    </row>
    <row r="270" spans="1:15" s="57" customFormat="1" ht="30" customHeight="1">
      <c r="A270" s="107" t="s">
        <v>115</v>
      </c>
      <c r="B270" s="58" t="s">
        <v>145</v>
      </c>
      <c r="C270" s="121" t="s">
        <v>284</v>
      </c>
      <c r="D270" s="122"/>
      <c r="E270" s="123" t="s">
        <v>85</v>
      </c>
      <c r="F270" s="249">
        <v>3</v>
      </c>
      <c r="G270" s="269"/>
      <c r="H270" s="56">
        <f t="shared" si="29"/>
        <v>0</v>
      </c>
      <c r="I270" s="5">
        <f ca="1" t="shared" si="25"/>
      </c>
      <c r="J270" s="2" t="str">
        <f t="shared" si="24"/>
        <v>F00664 mmeach</v>
      </c>
      <c r="K270" s="3" t="e">
        <f>MATCH(J270,#REF!,0)</f>
        <v>#REF!</v>
      </c>
      <c r="L270" s="4" t="str">
        <f ca="1" t="shared" si="26"/>
        <v>G</v>
      </c>
      <c r="M270" s="4" t="str">
        <f ca="1" t="shared" si="27"/>
        <v>C2</v>
      </c>
      <c r="N270" s="4" t="str">
        <f ca="1" t="shared" si="28"/>
        <v>C2</v>
      </c>
      <c r="O270" s="50"/>
    </row>
    <row r="271" spans="1:15" s="49" customFormat="1" ht="30" customHeight="1">
      <c r="A271" s="107" t="s">
        <v>116</v>
      </c>
      <c r="B271" s="52" t="s">
        <v>377</v>
      </c>
      <c r="C271" s="121" t="s">
        <v>199</v>
      </c>
      <c r="D271" s="122" t="s">
        <v>10</v>
      </c>
      <c r="E271" s="123" t="s">
        <v>85</v>
      </c>
      <c r="F271" s="249">
        <v>5</v>
      </c>
      <c r="G271" s="269"/>
      <c r="H271" s="56">
        <f t="shared" si="29"/>
        <v>0</v>
      </c>
      <c r="I271" s="5">
        <f ca="1" t="shared" si="25"/>
      </c>
      <c r="J271" s="2" t="str">
        <f t="shared" si="24"/>
        <v>F009Adjustment of Valve BoxesCW 3210-R7each</v>
      </c>
      <c r="K271" s="3" t="e">
        <f>MATCH(J271,#REF!,0)</f>
        <v>#REF!</v>
      </c>
      <c r="L271" s="4" t="str">
        <f ca="1" t="shared" si="26"/>
        <v>G</v>
      </c>
      <c r="M271" s="4" t="str">
        <f ca="1" t="shared" si="27"/>
        <v>C2</v>
      </c>
      <c r="N271" s="4" t="str">
        <f ca="1" t="shared" si="28"/>
        <v>C2</v>
      </c>
      <c r="O271" s="50"/>
    </row>
    <row r="272" spans="1:15" s="49" customFormat="1" ht="30" customHeight="1">
      <c r="A272" s="107" t="s">
        <v>171</v>
      </c>
      <c r="B272" s="52" t="s">
        <v>378</v>
      </c>
      <c r="C272" s="121" t="s">
        <v>201</v>
      </c>
      <c r="D272" s="122" t="s">
        <v>10</v>
      </c>
      <c r="E272" s="123" t="s">
        <v>85</v>
      </c>
      <c r="F272" s="249">
        <v>1</v>
      </c>
      <c r="G272" s="269"/>
      <c r="H272" s="56">
        <f t="shared" si="29"/>
        <v>0</v>
      </c>
      <c r="I272" s="5">
        <f ca="1" t="shared" si="25"/>
      </c>
      <c r="J272" s="2" t="str">
        <f t="shared" si="24"/>
        <v>F010Valve Box ExtensionsCW 3210-R7each</v>
      </c>
      <c r="K272" s="3" t="e">
        <f>MATCH(J272,#REF!,0)</f>
        <v>#REF!</v>
      </c>
      <c r="L272" s="4" t="str">
        <f ca="1" t="shared" si="26"/>
        <v>G</v>
      </c>
      <c r="M272" s="4" t="str">
        <f ca="1" t="shared" si="27"/>
        <v>C2</v>
      </c>
      <c r="N272" s="4" t="str">
        <f ca="1" t="shared" si="28"/>
        <v>C2</v>
      </c>
      <c r="O272" s="50"/>
    </row>
    <row r="273" spans="1:15" s="49" customFormat="1" ht="30" customHeight="1">
      <c r="A273" s="128"/>
      <c r="B273" s="170" t="s">
        <v>379</v>
      </c>
      <c r="C273" s="130" t="s">
        <v>329</v>
      </c>
      <c r="D273" s="131" t="s">
        <v>8</v>
      </c>
      <c r="E273" s="132" t="s">
        <v>85</v>
      </c>
      <c r="F273" s="250">
        <v>8</v>
      </c>
      <c r="G273" s="280"/>
      <c r="H273" s="171">
        <f t="shared" si="29"/>
        <v>0</v>
      </c>
      <c r="I273" s="5">
        <f ca="1" t="shared" si="25"/>
      </c>
      <c r="J273" s="2" t="str">
        <f t="shared" si="24"/>
        <v>Replacing Existing Catchbasin Hoods c/w Pins and HooksCW 2130-R12each</v>
      </c>
      <c r="K273" s="3" t="e">
        <f>MATCH(J273,#REF!,0)</f>
        <v>#REF!</v>
      </c>
      <c r="L273" s="4" t="str">
        <f ca="1" t="shared" si="26"/>
        <v>G</v>
      </c>
      <c r="M273" s="4" t="str">
        <f ca="1" t="shared" si="27"/>
        <v>C2</v>
      </c>
      <c r="N273" s="4" t="str">
        <f ca="1" t="shared" si="28"/>
        <v>C2</v>
      </c>
      <c r="O273" s="50"/>
    </row>
    <row r="274" spans="1:15" s="49" customFormat="1" ht="30" customHeight="1">
      <c r="A274" s="128"/>
      <c r="B274" s="170" t="s">
        <v>380</v>
      </c>
      <c r="C274" s="130" t="s">
        <v>331</v>
      </c>
      <c r="D274" s="131" t="s">
        <v>8</v>
      </c>
      <c r="E274" s="132"/>
      <c r="F274" s="250">
        <v>32</v>
      </c>
      <c r="G274" s="280"/>
      <c r="H274" s="171">
        <f t="shared" si="29"/>
        <v>0</v>
      </c>
      <c r="I274" s="5">
        <f ca="1" t="shared" si="25"/>
      </c>
      <c r="J274" s="2" t="str">
        <f t="shared" si="24"/>
        <v>Replacing Existing Manhole or Catchbasin RungsCW 2130-R12</v>
      </c>
      <c r="K274" s="3" t="e">
        <f>MATCH(J274,#REF!,0)</f>
        <v>#REF!</v>
      </c>
      <c r="L274" s="4" t="str">
        <f ca="1" t="shared" si="26"/>
        <v>G</v>
      </c>
      <c r="M274" s="4" t="str">
        <f ca="1" t="shared" si="27"/>
        <v>C2</v>
      </c>
      <c r="N274" s="4" t="str">
        <f ca="1" t="shared" si="28"/>
        <v>C2</v>
      </c>
      <c r="O274" s="50"/>
    </row>
    <row r="275" spans="1:15" s="49" customFormat="1" ht="30" customHeight="1">
      <c r="A275" s="128"/>
      <c r="B275" s="170"/>
      <c r="C275" s="139" t="s">
        <v>104</v>
      </c>
      <c r="D275" s="131"/>
      <c r="E275" s="132"/>
      <c r="F275" s="250"/>
      <c r="G275" s="133"/>
      <c r="H275" s="171"/>
      <c r="I275" s="5" t="str">
        <f ca="1" t="shared" si="25"/>
        <v>LOCKED</v>
      </c>
      <c r="J275" s="2" t="str">
        <f t="shared" si="24"/>
        <v>LANDSCAPING</v>
      </c>
      <c r="K275" s="3" t="e">
        <f>MATCH(J275,#REF!,0)</f>
        <v>#REF!</v>
      </c>
      <c r="L275" s="4" t="str">
        <f ca="1" t="shared" si="26"/>
        <v>G</v>
      </c>
      <c r="M275" s="4" t="str">
        <f ca="1" t="shared" si="27"/>
        <v>C2</v>
      </c>
      <c r="N275" s="4" t="str">
        <f ca="1" t="shared" si="28"/>
        <v>C2</v>
      </c>
      <c r="O275" s="50"/>
    </row>
    <row r="276" spans="1:15" s="49" customFormat="1" ht="30" customHeight="1">
      <c r="A276" s="128" t="s">
        <v>278</v>
      </c>
      <c r="B276" s="170" t="s">
        <v>381</v>
      </c>
      <c r="C276" s="130" t="s">
        <v>6</v>
      </c>
      <c r="D276" s="131" t="s">
        <v>4</v>
      </c>
      <c r="E276" s="132" t="s">
        <v>82</v>
      </c>
      <c r="F276" s="250">
        <v>745</v>
      </c>
      <c r="G276" s="280"/>
      <c r="H276" s="171">
        <f>ROUND(G276*F276,2)</f>
        <v>0</v>
      </c>
      <c r="I276" s="5" t="s">
        <v>391</v>
      </c>
      <c r="J276" s="2"/>
      <c r="K276" s="3"/>
      <c r="L276" s="4"/>
      <c r="M276" s="4"/>
      <c r="N276" s="4"/>
      <c r="O276" s="50"/>
    </row>
    <row r="277" spans="1:15" s="49" customFormat="1" ht="30" customHeight="1">
      <c r="A277" s="128"/>
      <c r="B277" s="170"/>
      <c r="C277" s="139" t="s">
        <v>89</v>
      </c>
      <c r="D277" s="131"/>
      <c r="E277" s="132"/>
      <c r="F277" s="250"/>
      <c r="G277" s="133"/>
      <c r="H277" s="171"/>
      <c r="I277" s="5" t="str">
        <f ca="1" t="shared" si="25"/>
        <v>LOCKED</v>
      </c>
      <c r="J277" s="2" t="str">
        <f t="shared" si="24"/>
        <v>MISCELLANEOUS</v>
      </c>
      <c r="K277" s="3" t="e">
        <f>MATCH(J277,#REF!,0)</f>
        <v>#REF!</v>
      </c>
      <c r="L277" s="4" t="str">
        <f ca="1" t="shared" si="26"/>
        <v>G</v>
      </c>
      <c r="M277" s="4" t="str">
        <f ca="1" t="shared" si="27"/>
        <v>C2</v>
      </c>
      <c r="N277" s="4" t="str">
        <f ca="1" t="shared" si="28"/>
        <v>C2</v>
      </c>
      <c r="O277" s="50"/>
    </row>
    <row r="278" spans="1:15" s="49" customFormat="1" ht="30" customHeight="1">
      <c r="A278" s="128"/>
      <c r="B278" s="203" t="s">
        <v>382</v>
      </c>
      <c r="C278" s="204" t="s">
        <v>383</v>
      </c>
      <c r="D278" s="205" t="s">
        <v>204</v>
      </c>
      <c r="E278" s="206" t="s">
        <v>84</v>
      </c>
      <c r="F278" s="267">
        <v>55</v>
      </c>
      <c r="G278" s="284"/>
      <c r="H278" s="207">
        <f>ROUND(G278*F278,2)</f>
        <v>0</v>
      </c>
      <c r="I278" s="5">
        <f ca="1" t="shared" si="25"/>
      </c>
      <c r="J278" s="2" t="str">
        <f t="shared" si="24"/>
        <v>Raked Asphalttonne</v>
      </c>
      <c r="K278" s="3" t="e">
        <f>MATCH(J278,#REF!,0)</f>
        <v>#REF!</v>
      </c>
      <c r="L278" s="4" t="str">
        <f ca="1" t="shared" si="26"/>
        <v>G</v>
      </c>
      <c r="M278" s="4" t="str">
        <f ca="1" t="shared" si="27"/>
        <v>C2</v>
      </c>
      <c r="N278" s="4" t="str">
        <f ca="1" t="shared" si="28"/>
        <v>C2</v>
      </c>
      <c r="O278" s="50"/>
    </row>
    <row r="279" spans="1:15" s="42" customFormat="1" ht="30" customHeight="1" thickBot="1">
      <c r="A279" s="180"/>
      <c r="B279" s="208" t="str">
        <f>B190</f>
        <v>C</v>
      </c>
      <c r="C279" s="337" t="str">
        <f>C190</f>
        <v>Academy - Stafford St. to Wellington Crescent</v>
      </c>
      <c r="D279" s="338"/>
      <c r="E279" s="338"/>
      <c r="F279" s="339"/>
      <c r="G279" s="209" t="s">
        <v>333</v>
      </c>
      <c r="H279" s="210">
        <f>SUM(H191:H278)</f>
        <v>0</v>
      </c>
      <c r="I279" s="5" t="str">
        <f ca="1" t="shared" si="25"/>
        <v>LOCKED</v>
      </c>
      <c r="J279" s="2" t="str">
        <f t="shared" si="24"/>
        <v>Academy - Stafford St. to Wellington Crescent</v>
      </c>
      <c r="K279" s="3" t="e">
        <f>MATCH(J279,#REF!,0)</f>
        <v>#REF!</v>
      </c>
      <c r="L279" s="4" t="str">
        <f ca="1" t="shared" si="26"/>
        <v>G</v>
      </c>
      <c r="M279" s="4" t="str">
        <f ca="1" t="shared" si="27"/>
        <v>C2</v>
      </c>
      <c r="N279" s="4" t="str">
        <f ca="1" t="shared" si="28"/>
        <v>C2</v>
      </c>
      <c r="O279" s="50"/>
    </row>
    <row r="280" spans="1:15" ht="36" customHeight="1" thickTop="1">
      <c r="A280" s="211"/>
      <c r="B280" s="212"/>
      <c r="C280" s="213" t="s">
        <v>384</v>
      </c>
      <c r="D280" s="214"/>
      <c r="E280" s="215"/>
      <c r="F280" s="216"/>
      <c r="G280" s="217"/>
      <c r="H280" s="218"/>
      <c r="I280" s="5" t="str">
        <f ca="1" t="shared" si="25"/>
        <v>LOCKED</v>
      </c>
      <c r="J280" s="2" t="str">
        <f t="shared" si="24"/>
        <v>SUMMARY</v>
      </c>
      <c r="K280" s="3" t="e">
        <f>MATCH(J280,#REF!,0)</f>
        <v>#REF!</v>
      </c>
      <c r="L280" s="4" t="str">
        <f ca="1" t="shared" si="26"/>
        <v>G</v>
      </c>
      <c r="M280" s="4" t="str">
        <f ca="1" t="shared" si="27"/>
        <v>G</v>
      </c>
      <c r="N280" s="4" t="str">
        <f ca="1" t="shared" si="28"/>
        <v>G</v>
      </c>
      <c r="O280" s="50"/>
    </row>
    <row r="281" spans="1:15" ht="30" customHeight="1" thickBot="1">
      <c r="A281" s="143"/>
      <c r="B281" s="219" t="str">
        <f>B6</f>
        <v>A</v>
      </c>
      <c r="C281" s="314" t="str">
        <f>C6</f>
        <v>Academy - Renfrew Ave. to Campbell Ave. Mill and Fill</v>
      </c>
      <c r="D281" s="315"/>
      <c r="E281" s="315"/>
      <c r="F281" s="315"/>
      <c r="G281" s="220" t="s">
        <v>333</v>
      </c>
      <c r="H281" s="221">
        <f>H98</f>
        <v>0</v>
      </c>
      <c r="I281" s="5" t="str">
        <f ca="1" t="shared" si="25"/>
        <v>LOCKED</v>
      </c>
      <c r="J281" s="2" t="str">
        <f t="shared" si="24"/>
        <v>Academy - Renfrew Ave. to Campbell Ave. Mill and Fill</v>
      </c>
      <c r="K281" s="3" t="e">
        <f>MATCH(J281,#REF!,0)</f>
        <v>#REF!</v>
      </c>
      <c r="L281" s="4" t="str">
        <f ca="1" t="shared" si="26"/>
        <v>G</v>
      </c>
      <c r="M281" s="4" t="str">
        <f ca="1" t="shared" si="27"/>
        <v>C2</v>
      </c>
      <c r="N281" s="4" t="str">
        <f ca="1" t="shared" si="28"/>
        <v>C2</v>
      </c>
      <c r="O281" s="50"/>
    </row>
    <row r="282" spans="1:15" ht="30" customHeight="1" thickBot="1" thickTop="1">
      <c r="A282" s="143"/>
      <c r="B282" s="219" t="str">
        <f>B99</f>
        <v>B</v>
      </c>
      <c r="C282" s="316" t="str">
        <f>C99</f>
        <v>Academy - Harrow St. to Stafford St. Rehabilitation</v>
      </c>
      <c r="D282" s="317"/>
      <c r="E282" s="317"/>
      <c r="F282" s="317"/>
      <c r="G282" s="220" t="s">
        <v>333</v>
      </c>
      <c r="H282" s="221">
        <f>H189</f>
        <v>0</v>
      </c>
      <c r="I282" s="5" t="str">
        <f ca="1" t="shared" si="25"/>
        <v>LOCKED</v>
      </c>
      <c r="J282" s="2" t="str">
        <f t="shared" si="24"/>
        <v>Academy - Harrow St. to Stafford St. Rehabilitation</v>
      </c>
      <c r="K282" s="3" t="e">
        <f>MATCH(J282,#REF!,0)</f>
        <v>#REF!</v>
      </c>
      <c r="L282" s="4" t="str">
        <f ca="1" t="shared" si="26"/>
        <v>G</v>
      </c>
      <c r="M282" s="4" t="str">
        <f ca="1" t="shared" si="27"/>
        <v>C2</v>
      </c>
      <c r="N282" s="4" t="str">
        <f ca="1" t="shared" si="28"/>
        <v>C2</v>
      </c>
      <c r="O282" s="50"/>
    </row>
    <row r="283" spans="1:15" ht="30" customHeight="1" thickBot="1" thickTop="1">
      <c r="A283" s="59"/>
      <c r="B283" s="222" t="s">
        <v>150</v>
      </c>
      <c r="C283" s="316" t="str">
        <f>C190</f>
        <v>Academy - Stafford St. to Wellington Crescent</v>
      </c>
      <c r="D283" s="317"/>
      <c r="E283" s="317"/>
      <c r="F283" s="317"/>
      <c r="G283" s="64" t="s">
        <v>333</v>
      </c>
      <c r="H283" s="223">
        <f>H279</f>
        <v>0</v>
      </c>
      <c r="I283" s="5" t="str">
        <f ca="1" t="shared" si="25"/>
        <v>LOCKED</v>
      </c>
      <c r="J283" s="2" t="str">
        <f t="shared" si="24"/>
        <v>Academy - Stafford St. to Wellington Crescent</v>
      </c>
      <c r="K283" s="3" t="e">
        <f>MATCH(J283,#REF!,0)</f>
        <v>#REF!</v>
      </c>
      <c r="L283" s="4" t="str">
        <f ca="1" t="shared" si="26"/>
        <v>G</v>
      </c>
      <c r="M283" s="4" t="str">
        <f ca="1" t="shared" si="27"/>
        <v>C2</v>
      </c>
      <c r="N283" s="4" t="str">
        <f ca="1" t="shared" si="28"/>
        <v>C2</v>
      </c>
      <c r="O283" s="50"/>
    </row>
    <row r="284" spans="1:15" s="22" customFormat="1" ht="37.5" customHeight="1" thickTop="1">
      <c r="A284" s="59"/>
      <c r="B284" s="318" t="s">
        <v>385</v>
      </c>
      <c r="C284" s="319"/>
      <c r="D284" s="319"/>
      <c r="E284" s="319"/>
      <c r="F284" s="319"/>
      <c r="G284" s="320">
        <f>SUM(H281:H283)</f>
        <v>0</v>
      </c>
      <c r="H284" s="321"/>
      <c r="I284" s="5" t="str">
        <f ca="1" t="shared" si="25"/>
        <v>LOCKED</v>
      </c>
      <c r="J284" s="2">
        <f t="shared" si="24"/>
      </c>
      <c r="K284" s="3" t="e">
        <f>MATCH(J284,#REF!,0)</f>
        <v>#REF!</v>
      </c>
      <c r="L284" s="4" t="str">
        <f ca="1" t="shared" si="26"/>
        <v>G</v>
      </c>
      <c r="M284" s="4" t="str">
        <f ca="1" t="shared" si="27"/>
        <v>C2</v>
      </c>
      <c r="N284" s="4" t="str">
        <f ca="1" t="shared" si="28"/>
        <v>C2</v>
      </c>
      <c r="O284" s="50"/>
    </row>
    <row r="285" spans="1:15" s="22" customFormat="1" ht="37.5" customHeight="1">
      <c r="A285" s="59"/>
      <c r="B285" s="224"/>
      <c r="C285" s="225"/>
      <c r="D285" s="226"/>
      <c r="E285" s="227"/>
      <c r="F285" s="228"/>
      <c r="G285" s="229"/>
      <c r="H285" s="230"/>
      <c r="I285" s="5" t="str">
        <f ca="1" t="shared" si="25"/>
        <v>LOCKED</v>
      </c>
      <c r="J285" s="2">
        <f t="shared" si="24"/>
      </c>
      <c r="K285" s="3" t="e">
        <f>MATCH(J285,#REF!,0)</f>
        <v>#REF!</v>
      </c>
      <c r="L285" s="4" t="str">
        <f ca="1" t="shared" si="26"/>
        <v>G</v>
      </c>
      <c r="M285" s="4" t="str">
        <f ca="1" t="shared" si="27"/>
        <v>C2</v>
      </c>
      <c r="N285" s="4" t="str">
        <f ca="1" t="shared" si="28"/>
        <v>C2</v>
      </c>
      <c r="O285" s="50"/>
    </row>
    <row r="286" spans="1:15" s="22" customFormat="1" ht="37.5" customHeight="1">
      <c r="A286" s="59"/>
      <c r="B286" s="231"/>
      <c r="C286" s="227"/>
      <c r="D286" s="228"/>
      <c r="E286" s="228"/>
      <c r="F286" s="228"/>
      <c r="G286" s="227"/>
      <c r="H286" s="232"/>
      <c r="I286" s="5" t="str">
        <f ca="1" t="shared" si="25"/>
        <v>LOCKED</v>
      </c>
      <c r="J286" s="2">
        <f t="shared" si="24"/>
      </c>
      <c r="K286" s="3" t="e">
        <f>MATCH(J286,#REF!,0)</f>
        <v>#REF!</v>
      </c>
      <c r="L286" s="4" t="str">
        <f ca="1" t="shared" si="26"/>
        <v>G</v>
      </c>
      <c r="M286" s="4" t="str">
        <f ca="1" t="shared" si="27"/>
        <v>G</v>
      </c>
      <c r="N286" s="4" t="str">
        <f ca="1" t="shared" si="28"/>
        <v>G</v>
      </c>
      <c r="O286" s="50"/>
    </row>
    <row r="287" spans="1:15" s="22" customFormat="1" ht="37.5" customHeight="1">
      <c r="A287" s="59"/>
      <c r="B287" s="231"/>
      <c r="C287" s="227"/>
      <c r="D287" s="227"/>
      <c r="E287" s="227"/>
      <c r="F287" s="227"/>
      <c r="G287" s="229"/>
      <c r="H287" s="230"/>
      <c r="I287" s="5" t="str">
        <f ca="1" t="shared" si="25"/>
        <v>LOCKED</v>
      </c>
      <c r="J287" s="2">
        <f t="shared" si="24"/>
      </c>
      <c r="K287" s="3" t="e">
        <f>MATCH(J287,#REF!,0)</f>
        <v>#REF!</v>
      </c>
      <c r="L287" s="4" t="str">
        <f ca="1" t="shared" si="26"/>
        <v>G</v>
      </c>
      <c r="M287" s="4" t="str">
        <f ca="1" t="shared" si="27"/>
        <v>C2</v>
      </c>
      <c r="N287" s="4" t="str">
        <f ca="1" t="shared" si="28"/>
        <v>C2</v>
      </c>
      <c r="O287" s="50"/>
    </row>
    <row r="288" spans="1:15" ht="15.75" customHeight="1" thickBot="1">
      <c r="A288" s="233"/>
      <c r="B288" s="234"/>
      <c r="C288" s="235"/>
      <c r="D288" s="236"/>
      <c r="E288" s="235"/>
      <c r="F288" s="235"/>
      <c r="G288" s="237"/>
      <c r="H288" s="238"/>
      <c r="I288" s="5" t="str">
        <f ca="1" t="shared" si="25"/>
        <v>LOCKED</v>
      </c>
      <c r="J288" s="2">
        <f t="shared" si="24"/>
      </c>
      <c r="K288" s="3" t="e">
        <f>MATCH(J288,#REF!,0)</f>
        <v>#REF!</v>
      </c>
      <c r="L288" s="4" t="str">
        <f ca="1" t="shared" si="26"/>
        <v>G</v>
      </c>
      <c r="M288" s="4" t="str">
        <f ca="1" t="shared" si="27"/>
        <v>C2</v>
      </c>
      <c r="N288" s="4" t="str">
        <f ca="1" t="shared" si="28"/>
        <v>G</v>
      </c>
      <c r="O288" s="50"/>
    </row>
    <row r="289" spans="9:15" ht="15">
      <c r="I289" s="5" t="str">
        <f ca="1" t="shared" si="25"/>
        <v>LOCKED</v>
      </c>
      <c r="J289" s="2">
        <f t="shared" si="24"/>
      </c>
      <c r="K289" s="3" t="e">
        <f>MATCH(J289,#REF!,0)</f>
        <v>#REF!</v>
      </c>
      <c r="L289" s="4" t="str">
        <f ca="1" t="shared" si="26"/>
        <v>G</v>
      </c>
      <c r="M289" s="4" t="str">
        <f ca="1" t="shared" si="27"/>
        <v>G</v>
      </c>
      <c r="N289" s="4" t="str">
        <f ca="1" t="shared" si="28"/>
        <v>G</v>
      </c>
      <c r="O289" s="50"/>
    </row>
    <row r="290" spans="9:14" ht="15">
      <c r="I290" s="5" t="str">
        <f ca="1" t="shared" si="25"/>
        <v>LOCKED</v>
      </c>
      <c r="J290" s="2">
        <f t="shared" si="24"/>
      </c>
      <c r="K290" s="3" t="e">
        <f>MATCH(J290,#REF!,0)</f>
        <v>#REF!</v>
      </c>
      <c r="L290" s="4" t="str">
        <f ca="1" t="shared" si="26"/>
        <v>G</v>
      </c>
      <c r="M290" s="4" t="str">
        <f ca="1" t="shared" si="27"/>
        <v>G</v>
      </c>
      <c r="N290" s="4" t="str">
        <f ca="1" t="shared" si="28"/>
        <v>G</v>
      </c>
    </row>
    <row r="291" spans="9:14" ht="15">
      <c r="I291" s="5" t="str">
        <f ca="1" t="shared" si="25"/>
        <v>LOCKED</v>
      </c>
      <c r="J291" s="2">
        <f t="shared" si="24"/>
      </c>
      <c r="K291" s="3" t="e">
        <f>MATCH(J291,#REF!,0)</f>
        <v>#REF!</v>
      </c>
      <c r="L291" s="4" t="str">
        <f ca="1" t="shared" si="26"/>
        <v>G</v>
      </c>
      <c r="M291" s="4" t="str">
        <f ca="1" t="shared" si="27"/>
        <v>G</v>
      </c>
      <c r="N291" s="4" t="str">
        <f ca="1" t="shared" si="28"/>
        <v>G</v>
      </c>
    </row>
    <row r="292" spans="9:14" ht="15">
      <c r="I292" s="5" t="str">
        <f ca="1" t="shared" si="25"/>
        <v>LOCKED</v>
      </c>
      <c r="J292" s="2">
        <f t="shared" si="24"/>
      </c>
      <c r="K292" s="3" t="e">
        <f>MATCH(J292,#REF!,0)</f>
        <v>#REF!</v>
      </c>
      <c r="L292" s="4" t="str">
        <f ca="1" t="shared" si="26"/>
        <v>G</v>
      </c>
      <c r="M292" s="4" t="str">
        <f ca="1" t="shared" si="27"/>
        <v>G</v>
      </c>
      <c r="N292" s="4" t="str">
        <f ca="1" t="shared" si="28"/>
        <v>G</v>
      </c>
    </row>
    <row r="293" spans="5:14" ht="15">
      <c r="E293" s="239"/>
      <c r="I293" s="5" t="str">
        <f ca="1" t="shared" si="25"/>
        <v>LOCKED</v>
      </c>
      <c r="J293" s="2">
        <f t="shared" si="24"/>
      </c>
      <c r="K293" s="3" t="e">
        <f>MATCH(J293,#REF!,0)</f>
        <v>#REF!</v>
      </c>
      <c r="L293" s="4" t="str">
        <f ca="1" t="shared" si="26"/>
        <v>G</v>
      </c>
      <c r="M293" s="4" t="str">
        <f ca="1" t="shared" si="27"/>
        <v>G</v>
      </c>
      <c r="N293" s="4" t="str">
        <f ca="1" t="shared" si="28"/>
        <v>G</v>
      </c>
    </row>
    <row r="294" spans="9:14" ht="15">
      <c r="I294" s="5" t="str">
        <f ca="1" t="shared" si="25"/>
        <v>LOCKED</v>
      </c>
      <c r="J294" s="2">
        <f t="shared" si="24"/>
      </c>
      <c r="K294" s="3" t="e">
        <f>MATCH(J294,#REF!,0)</f>
        <v>#REF!</v>
      </c>
      <c r="L294" s="4" t="str">
        <f ca="1" t="shared" si="26"/>
        <v>G</v>
      </c>
      <c r="M294" s="4" t="str">
        <f ca="1" t="shared" si="27"/>
        <v>G</v>
      </c>
      <c r="N294" s="4" t="str">
        <f ca="1" t="shared" si="28"/>
        <v>G</v>
      </c>
    </row>
    <row r="295" spans="9:14" ht="15">
      <c r="I295" s="5" t="str">
        <f ca="1" t="shared" si="25"/>
        <v>LOCKED</v>
      </c>
      <c r="J295" s="2">
        <f t="shared" si="24"/>
      </c>
      <c r="K295" s="3" t="e">
        <f>MATCH(J295,#REF!,0)</f>
        <v>#REF!</v>
      </c>
      <c r="L295" s="4" t="str">
        <f ca="1" t="shared" si="26"/>
        <v>G</v>
      </c>
      <c r="M295" s="4" t="str">
        <f ca="1" t="shared" si="27"/>
        <v>G</v>
      </c>
      <c r="N295" s="4" t="str">
        <f ca="1" t="shared" si="28"/>
        <v>G</v>
      </c>
    </row>
    <row r="296" spans="9:14" ht="15">
      <c r="I296" s="5" t="str">
        <f ca="1" t="shared" si="25"/>
        <v>LOCKED</v>
      </c>
      <c r="J296" s="2">
        <f t="shared" si="24"/>
      </c>
      <c r="K296" s="3" t="e">
        <f>MATCH(J296,#REF!,0)</f>
        <v>#REF!</v>
      </c>
      <c r="L296" s="4" t="str">
        <f ca="1" t="shared" si="26"/>
        <v>G</v>
      </c>
      <c r="M296" s="4" t="str">
        <f ca="1" t="shared" si="27"/>
        <v>G</v>
      </c>
      <c r="N296" s="4" t="str">
        <f ca="1" t="shared" si="28"/>
        <v>G</v>
      </c>
    </row>
    <row r="297" spans="9:14" ht="15">
      <c r="I297" s="5" t="str">
        <f ca="1" t="shared" si="25"/>
        <v>LOCKED</v>
      </c>
      <c r="J297" s="2">
        <f t="shared" si="24"/>
      </c>
      <c r="K297" s="3" t="e">
        <f>MATCH(J297,#REF!,0)</f>
        <v>#REF!</v>
      </c>
      <c r="L297" s="4" t="str">
        <f ca="1" t="shared" si="26"/>
        <v>G</v>
      </c>
      <c r="M297" s="4" t="str">
        <f ca="1" t="shared" si="27"/>
        <v>G</v>
      </c>
      <c r="N297" s="4" t="str">
        <f ca="1" t="shared" si="28"/>
        <v>G</v>
      </c>
    </row>
    <row r="298" spans="9:14" ht="15">
      <c r="I298" s="5" t="str">
        <f ca="1" t="shared" si="25"/>
        <v>LOCKED</v>
      </c>
      <c r="J298" s="2">
        <f t="shared" si="24"/>
      </c>
      <c r="K298" s="3" t="e">
        <f>MATCH(J298,#REF!,0)</f>
        <v>#REF!</v>
      </c>
      <c r="L298" s="4" t="str">
        <f ca="1" t="shared" si="26"/>
        <v>G</v>
      </c>
      <c r="M298" s="4" t="str">
        <f ca="1" t="shared" si="27"/>
        <v>G</v>
      </c>
      <c r="N298" s="4" t="str">
        <f ca="1" t="shared" si="28"/>
        <v>G</v>
      </c>
    </row>
    <row r="299" spans="9:14" ht="15">
      <c r="I299" s="5" t="str">
        <f ca="1" t="shared" si="25"/>
        <v>LOCKED</v>
      </c>
      <c r="J299" s="2">
        <f t="shared" si="24"/>
      </c>
      <c r="K299" s="3" t="e">
        <f>MATCH(J299,#REF!,0)</f>
        <v>#REF!</v>
      </c>
      <c r="L299" s="4" t="str">
        <f ca="1" t="shared" si="26"/>
        <v>G</v>
      </c>
      <c r="M299" s="4" t="str">
        <f ca="1" t="shared" si="27"/>
        <v>G</v>
      </c>
      <c r="N299" s="4" t="str">
        <f ca="1" t="shared" si="28"/>
        <v>G</v>
      </c>
    </row>
    <row r="300" spans="9:14" ht="15">
      <c r="I300" s="5" t="str">
        <f ca="1" t="shared" si="25"/>
        <v>LOCKED</v>
      </c>
      <c r="J300" s="2">
        <f t="shared" si="24"/>
      </c>
      <c r="K300" s="3" t="e">
        <f>MATCH(J300,#REF!,0)</f>
        <v>#REF!</v>
      </c>
      <c r="L300" s="4" t="str">
        <f ca="1" t="shared" si="26"/>
        <v>G</v>
      </c>
      <c r="M300" s="4" t="str">
        <f ca="1" t="shared" si="27"/>
        <v>G</v>
      </c>
      <c r="N300" s="4" t="str">
        <f ca="1" t="shared" si="28"/>
        <v>G</v>
      </c>
    </row>
    <row r="301" spans="9:14" ht="15">
      <c r="I301" s="5" t="str">
        <f ca="1" t="shared" si="25"/>
        <v>LOCKED</v>
      </c>
      <c r="J301" s="2">
        <f t="shared" si="24"/>
      </c>
      <c r="K301" s="3" t="e">
        <f>MATCH(J301,#REF!,0)</f>
        <v>#REF!</v>
      </c>
      <c r="L301" s="4" t="str">
        <f ca="1" t="shared" si="26"/>
        <v>G</v>
      </c>
      <c r="M301" s="4" t="str">
        <f ca="1" t="shared" si="27"/>
        <v>G</v>
      </c>
      <c r="N301" s="4" t="str">
        <f ca="1" t="shared" si="28"/>
        <v>G</v>
      </c>
    </row>
    <row r="302" spans="9:14" ht="15">
      <c r="I302" s="5" t="str">
        <f ca="1" t="shared" si="25"/>
        <v>LOCKED</v>
      </c>
      <c r="J302" s="2">
        <f t="shared" si="24"/>
      </c>
      <c r="K302" s="3" t="e">
        <f>MATCH(J302,#REF!,0)</f>
        <v>#REF!</v>
      </c>
      <c r="L302" s="4" t="str">
        <f ca="1" t="shared" si="26"/>
        <v>G</v>
      </c>
      <c r="M302" s="4" t="str">
        <f ca="1" t="shared" si="27"/>
        <v>G</v>
      </c>
      <c r="N302" s="4" t="str">
        <f ca="1" t="shared" si="28"/>
        <v>G</v>
      </c>
    </row>
    <row r="303" spans="9:14" ht="15">
      <c r="I303" s="5" t="str">
        <f ca="1" t="shared" si="25"/>
        <v>LOCKED</v>
      </c>
      <c r="J303" s="2">
        <f t="shared" si="24"/>
      </c>
      <c r="K303" s="3" t="e">
        <f>MATCH(J303,#REF!,0)</f>
        <v>#REF!</v>
      </c>
      <c r="L303" s="4" t="str">
        <f ca="1" t="shared" si="26"/>
        <v>G</v>
      </c>
      <c r="M303" s="4" t="str">
        <f ca="1" t="shared" si="27"/>
        <v>G</v>
      </c>
      <c r="N303" s="4" t="str">
        <f ca="1" t="shared" si="28"/>
        <v>G</v>
      </c>
    </row>
    <row r="304" spans="9:14" ht="15">
      <c r="I304" s="5" t="str">
        <f ca="1" t="shared" si="25"/>
        <v>LOCKED</v>
      </c>
      <c r="J304" s="2">
        <f t="shared" si="24"/>
      </c>
      <c r="K304" s="3" t="e">
        <f>MATCH(J304,#REF!,0)</f>
        <v>#REF!</v>
      </c>
      <c r="L304" s="4" t="str">
        <f ca="1" t="shared" si="26"/>
        <v>G</v>
      </c>
      <c r="M304" s="4" t="str">
        <f ca="1" t="shared" si="27"/>
        <v>G</v>
      </c>
      <c r="N304" s="4" t="str">
        <f ca="1" t="shared" si="28"/>
        <v>G</v>
      </c>
    </row>
    <row r="305" spans="9:14" ht="15">
      <c r="I305" s="5" t="str">
        <f ca="1" t="shared" si="25"/>
        <v>LOCKED</v>
      </c>
      <c r="J305" s="2">
        <f t="shared" si="24"/>
      </c>
      <c r="K305" s="3" t="e">
        <f>MATCH(J305,#REF!,0)</f>
        <v>#REF!</v>
      </c>
      <c r="L305" s="4" t="str">
        <f ca="1" t="shared" si="26"/>
        <v>G</v>
      </c>
      <c r="M305" s="4" t="str">
        <f ca="1" t="shared" si="27"/>
        <v>G</v>
      </c>
      <c r="N305" s="4" t="str">
        <f ca="1" t="shared" si="28"/>
        <v>G</v>
      </c>
    </row>
    <row r="306" spans="9:14" ht="15">
      <c r="I306" s="5" t="str">
        <f ca="1" t="shared" si="25"/>
        <v>LOCKED</v>
      </c>
      <c r="J306" s="2">
        <f t="shared" si="24"/>
      </c>
      <c r="K306" s="3" t="e">
        <f>MATCH(J306,#REF!,0)</f>
        <v>#REF!</v>
      </c>
      <c r="L306" s="4" t="str">
        <f ca="1" t="shared" si="26"/>
        <v>G</v>
      </c>
      <c r="M306" s="4" t="str">
        <f ca="1" t="shared" si="27"/>
        <v>G</v>
      </c>
      <c r="N306" s="4" t="str">
        <f ca="1" t="shared" si="28"/>
        <v>G</v>
      </c>
    </row>
    <row r="307" spans="9:14" ht="15">
      <c r="I307" s="5" t="str">
        <f ca="1" t="shared" si="25"/>
        <v>LOCKED</v>
      </c>
      <c r="J307" s="2">
        <f t="shared" si="24"/>
      </c>
      <c r="K307" s="3" t="e">
        <f>MATCH(J307,#REF!,0)</f>
        <v>#REF!</v>
      </c>
      <c r="L307" s="4" t="str">
        <f ca="1" t="shared" si="26"/>
        <v>G</v>
      </c>
      <c r="M307" s="4" t="str">
        <f ca="1" t="shared" si="27"/>
        <v>G</v>
      </c>
      <c r="N307" s="4" t="str">
        <f ca="1" t="shared" si="28"/>
        <v>G</v>
      </c>
    </row>
    <row r="308" spans="9:14" ht="15">
      <c r="I308" s="5" t="str">
        <f ca="1" t="shared" si="25"/>
        <v>LOCKED</v>
      </c>
      <c r="J308" s="2">
        <f t="shared" si="24"/>
      </c>
      <c r="K308" s="3" t="e">
        <f>MATCH(J308,#REF!,0)</f>
        <v>#REF!</v>
      </c>
      <c r="L308" s="4" t="str">
        <f ca="1" t="shared" si="26"/>
        <v>G</v>
      </c>
      <c r="M308" s="4" t="str">
        <f ca="1" t="shared" si="27"/>
        <v>G</v>
      </c>
      <c r="N308" s="4" t="str">
        <f ca="1" t="shared" si="28"/>
        <v>G</v>
      </c>
    </row>
    <row r="309" spans="9:14" ht="15">
      <c r="I309" s="5" t="str">
        <f ca="1" t="shared" si="25"/>
        <v>LOCKED</v>
      </c>
      <c r="J309" s="2">
        <f t="shared" si="24"/>
      </c>
      <c r="K309" s="3" t="e">
        <f>MATCH(J309,#REF!,0)</f>
        <v>#REF!</v>
      </c>
      <c r="L309" s="4" t="str">
        <f ca="1" t="shared" si="26"/>
        <v>G</v>
      </c>
      <c r="M309" s="4" t="str">
        <f ca="1" t="shared" si="27"/>
        <v>G</v>
      </c>
      <c r="N309" s="4" t="str">
        <f ca="1" t="shared" si="28"/>
        <v>G</v>
      </c>
    </row>
    <row r="310" spans="9:14" ht="15">
      <c r="I310" s="5" t="str">
        <f ca="1" t="shared" si="25"/>
        <v>LOCKED</v>
      </c>
      <c r="J310" s="2">
        <f t="shared" si="24"/>
      </c>
      <c r="K310" s="3" t="e">
        <f>MATCH(J310,#REF!,0)</f>
        <v>#REF!</v>
      </c>
      <c r="L310" s="4" t="str">
        <f ca="1" t="shared" si="26"/>
        <v>G</v>
      </c>
      <c r="M310" s="4" t="str">
        <f ca="1" t="shared" si="27"/>
        <v>G</v>
      </c>
      <c r="N310" s="4" t="str">
        <f ca="1" t="shared" si="28"/>
        <v>G</v>
      </c>
    </row>
    <row r="311" spans="9:14" ht="15">
      <c r="I311" s="5" t="str">
        <f ca="1" t="shared" si="25"/>
        <v>LOCKED</v>
      </c>
      <c r="J311" s="2">
        <f t="shared" si="24"/>
      </c>
      <c r="K311" s="3" t="e">
        <f>MATCH(J311,#REF!,0)</f>
        <v>#REF!</v>
      </c>
      <c r="L311" s="4" t="str">
        <f ca="1" t="shared" si="26"/>
        <v>G</v>
      </c>
      <c r="M311" s="4" t="str">
        <f ca="1" t="shared" si="27"/>
        <v>G</v>
      </c>
      <c r="N311" s="4" t="str">
        <f ca="1" t="shared" si="28"/>
        <v>G</v>
      </c>
    </row>
    <row r="312" spans="9:14" ht="15">
      <c r="I312" s="5" t="str">
        <f ca="1" t="shared" si="25"/>
        <v>LOCKED</v>
      </c>
      <c r="J312" s="2">
        <f t="shared" si="24"/>
      </c>
      <c r="K312" s="3" t="e">
        <f>MATCH(J312,#REF!,0)</f>
        <v>#REF!</v>
      </c>
      <c r="L312" s="4" t="str">
        <f ca="1" t="shared" si="26"/>
        <v>G</v>
      </c>
      <c r="M312" s="4" t="str">
        <f ca="1" t="shared" si="27"/>
        <v>G</v>
      </c>
      <c r="N312" s="4" t="str">
        <f ca="1" t="shared" si="28"/>
        <v>G</v>
      </c>
    </row>
    <row r="313" spans="9:14" ht="15">
      <c r="I313" s="5" t="str">
        <f ca="1" t="shared" si="25"/>
        <v>LOCKED</v>
      </c>
      <c r="J313" s="2">
        <f t="shared" si="24"/>
      </c>
      <c r="K313" s="3" t="e">
        <f>MATCH(J313,#REF!,0)</f>
        <v>#REF!</v>
      </c>
      <c r="L313" s="4" t="str">
        <f ca="1" t="shared" si="26"/>
        <v>G</v>
      </c>
      <c r="M313" s="4" t="str">
        <f ca="1" t="shared" si="27"/>
        <v>G</v>
      </c>
      <c r="N313" s="4" t="str">
        <f ca="1" t="shared" si="28"/>
        <v>G</v>
      </c>
    </row>
    <row r="314" spans="9:14" ht="15">
      <c r="I314" s="5" t="str">
        <f ca="1" t="shared" si="25"/>
        <v>LOCKED</v>
      </c>
      <c r="J314" s="2">
        <f t="shared" si="24"/>
      </c>
      <c r="K314" s="3" t="e">
        <f>MATCH(J314,#REF!,0)</f>
        <v>#REF!</v>
      </c>
      <c r="L314" s="4" t="str">
        <f ca="1" t="shared" si="26"/>
        <v>G</v>
      </c>
      <c r="M314" s="4" t="str">
        <f ca="1" t="shared" si="27"/>
        <v>G</v>
      </c>
      <c r="N314" s="4" t="str">
        <f ca="1" t="shared" si="28"/>
        <v>G</v>
      </c>
    </row>
    <row r="315" spans="9:14" ht="15">
      <c r="I315" s="5" t="str">
        <f ca="1" t="shared" si="25"/>
        <v>LOCKED</v>
      </c>
      <c r="J315" s="2">
        <f t="shared" si="24"/>
      </c>
      <c r="K315" s="3" t="e">
        <f>MATCH(J315,#REF!,0)</f>
        <v>#REF!</v>
      </c>
      <c r="L315" s="4" t="str">
        <f ca="1" t="shared" si="26"/>
        <v>G</v>
      </c>
      <c r="M315" s="4" t="str">
        <f ca="1" t="shared" si="27"/>
        <v>G</v>
      </c>
      <c r="N315" s="4" t="str">
        <f ca="1" t="shared" si="28"/>
        <v>G</v>
      </c>
    </row>
    <row r="316" spans="9:14" ht="15">
      <c r="I316" s="5" t="str">
        <f ca="1" t="shared" si="25"/>
        <v>LOCKED</v>
      </c>
      <c r="J316" s="2">
        <f t="shared" si="24"/>
      </c>
      <c r="K316" s="3" t="e">
        <f>MATCH(J316,#REF!,0)</f>
        <v>#REF!</v>
      </c>
      <c r="L316" s="4" t="str">
        <f ca="1" t="shared" si="26"/>
        <v>G</v>
      </c>
      <c r="M316" s="4" t="str">
        <f ca="1" t="shared" si="27"/>
        <v>G</v>
      </c>
      <c r="N316" s="4" t="str">
        <f ca="1" t="shared" si="28"/>
        <v>G</v>
      </c>
    </row>
    <row r="317" spans="9:14" ht="15">
      <c r="I317" s="5" t="str">
        <f ca="1" t="shared" si="25"/>
        <v>LOCKED</v>
      </c>
      <c r="J317" s="2">
        <f t="shared" si="24"/>
      </c>
      <c r="K317" s="3" t="e">
        <f>MATCH(J317,#REF!,0)</f>
        <v>#REF!</v>
      </c>
      <c r="L317" s="4" t="str">
        <f ca="1" t="shared" si="26"/>
        <v>G</v>
      </c>
      <c r="M317" s="4" t="str">
        <f ca="1" t="shared" si="27"/>
        <v>G</v>
      </c>
      <c r="N317" s="4" t="str">
        <f ca="1" t="shared" si="28"/>
        <v>G</v>
      </c>
    </row>
    <row r="318" spans="9:14" ht="15">
      <c r="I318" s="5" t="str">
        <f ca="1" t="shared" si="25"/>
        <v>LOCKED</v>
      </c>
      <c r="J318" s="2">
        <f t="shared" si="24"/>
      </c>
      <c r="K318" s="3" t="e">
        <f>MATCH(J318,#REF!,0)</f>
        <v>#REF!</v>
      </c>
      <c r="L318" s="4" t="str">
        <f ca="1" t="shared" si="26"/>
        <v>G</v>
      </c>
      <c r="M318" s="4" t="str">
        <f ca="1" t="shared" si="27"/>
        <v>G</v>
      </c>
      <c r="N318" s="4" t="str">
        <f ca="1" t="shared" si="28"/>
        <v>G</v>
      </c>
    </row>
    <row r="319" spans="9:14" ht="15">
      <c r="I319" s="5" t="str">
        <f ca="1" t="shared" si="25"/>
        <v>LOCKED</v>
      </c>
      <c r="J319" s="2">
        <f t="shared" si="24"/>
      </c>
      <c r="K319" s="3" t="e">
        <f>MATCH(J319,#REF!,0)</f>
        <v>#REF!</v>
      </c>
      <c r="L319" s="4" t="str">
        <f ca="1" t="shared" si="26"/>
        <v>G</v>
      </c>
      <c r="M319" s="4" t="str">
        <f ca="1" t="shared" si="27"/>
        <v>G</v>
      </c>
      <c r="N319" s="4" t="str">
        <f ca="1" t="shared" si="28"/>
        <v>G</v>
      </c>
    </row>
    <row r="320" spans="9:14" ht="15">
      <c r="I320" s="5" t="str">
        <f ca="1" t="shared" si="25"/>
        <v>LOCKED</v>
      </c>
      <c r="J320" s="2">
        <f t="shared" si="24"/>
      </c>
      <c r="K320" s="3" t="e">
        <f>MATCH(J320,#REF!,0)</f>
        <v>#REF!</v>
      </c>
      <c r="L320" s="4" t="str">
        <f ca="1" t="shared" si="26"/>
        <v>G</v>
      </c>
      <c r="M320" s="4" t="str">
        <f ca="1" t="shared" si="27"/>
        <v>G</v>
      </c>
      <c r="N320" s="4" t="str">
        <f ca="1" t="shared" si="28"/>
        <v>G</v>
      </c>
    </row>
    <row r="321" spans="9:14" ht="15">
      <c r="I321" s="5" t="str">
        <f ca="1" t="shared" si="25"/>
        <v>LOCKED</v>
      </c>
      <c r="J321" s="2">
        <f t="shared" si="24"/>
      </c>
      <c r="K321" s="3" t="e">
        <f>MATCH(J321,#REF!,0)</f>
        <v>#REF!</v>
      </c>
      <c r="L321" s="4" t="str">
        <f ca="1" t="shared" si="26"/>
        <v>G</v>
      </c>
      <c r="M321" s="4" t="str">
        <f ca="1" t="shared" si="27"/>
        <v>G</v>
      </c>
      <c r="N321" s="4" t="str">
        <f ca="1" t="shared" si="28"/>
        <v>G</v>
      </c>
    </row>
    <row r="322" spans="9:14" ht="15">
      <c r="I322" s="5" t="str">
        <f ca="1" t="shared" si="25"/>
        <v>LOCKED</v>
      </c>
      <c r="J322" s="2">
        <f t="shared" si="24"/>
      </c>
      <c r="K322" s="3" t="e">
        <f>MATCH(J322,#REF!,0)</f>
        <v>#REF!</v>
      </c>
      <c r="L322" s="4" t="str">
        <f ca="1" t="shared" si="26"/>
        <v>G</v>
      </c>
      <c r="M322" s="4" t="str">
        <f ca="1" t="shared" si="27"/>
        <v>G</v>
      </c>
      <c r="N322" s="4" t="str">
        <f ca="1" t="shared" si="28"/>
        <v>G</v>
      </c>
    </row>
    <row r="323" spans="9:14" ht="15">
      <c r="I323" s="5" t="str">
        <f ca="1" t="shared" si="25"/>
        <v>LOCKED</v>
      </c>
      <c r="J323" s="2">
        <f aca="true" t="shared" si="30" ref="J323:J386">CLEAN(CONCATENATE(TRIM($A323),TRIM($C323),IF(LEFT($D323)&lt;&gt;"E",TRIM($D323),),TRIM($E323)))</f>
      </c>
      <c r="K323" s="3" t="e">
        <f>MATCH(J323,#REF!,0)</f>
        <v>#REF!</v>
      </c>
      <c r="L323" s="4" t="str">
        <f ca="1" t="shared" si="26"/>
        <v>G</v>
      </c>
      <c r="M323" s="4" t="str">
        <f ca="1" t="shared" si="27"/>
        <v>G</v>
      </c>
      <c r="N323" s="4" t="str">
        <f ca="1" t="shared" si="28"/>
        <v>G</v>
      </c>
    </row>
    <row r="324" spans="9:14" ht="15">
      <c r="I324" s="5" t="str">
        <f aca="true" ca="1" t="shared" si="31" ref="I324:I387">IF(CELL("protect",$G324)=1,"LOCKED","")</f>
        <v>LOCKED</v>
      </c>
      <c r="J324" s="2">
        <f t="shared" si="30"/>
      </c>
      <c r="K324" s="3" t="e">
        <f>MATCH(J324,#REF!,0)</f>
        <v>#REF!</v>
      </c>
      <c r="L324" s="4" t="str">
        <f aca="true" ca="1" t="shared" si="32" ref="L324:L387">CELL("format",$F324)</f>
        <v>G</v>
      </c>
      <c r="M324" s="4" t="str">
        <f aca="true" ca="1" t="shared" si="33" ref="M324:M387">CELL("format",$G324)</f>
        <v>G</v>
      </c>
      <c r="N324" s="4" t="str">
        <f aca="true" ca="1" t="shared" si="34" ref="N324:N387">CELL("format",$H324)</f>
        <v>G</v>
      </c>
    </row>
    <row r="325" spans="9:14" ht="15">
      <c r="I325" s="5" t="str">
        <f ca="1" t="shared" si="31"/>
        <v>LOCKED</v>
      </c>
      <c r="J325" s="2">
        <f t="shared" si="30"/>
      </c>
      <c r="K325" s="3" t="e">
        <f>MATCH(J325,#REF!,0)</f>
        <v>#REF!</v>
      </c>
      <c r="L325" s="4" t="str">
        <f ca="1" t="shared" si="32"/>
        <v>G</v>
      </c>
      <c r="M325" s="4" t="str">
        <f ca="1" t="shared" si="33"/>
        <v>G</v>
      </c>
      <c r="N325" s="4" t="str">
        <f ca="1" t="shared" si="34"/>
        <v>G</v>
      </c>
    </row>
    <row r="326" spans="9:14" ht="15">
      <c r="I326" s="5" t="str">
        <f ca="1" t="shared" si="31"/>
        <v>LOCKED</v>
      </c>
      <c r="J326" s="2">
        <f t="shared" si="30"/>
      </c>
      <c r="K326" s="3" t="e">
        <f>MATCH(J326,#REF!,0)</f>
        <v>#REF!</v>
      </c>
      <c r="L326" s="4" t="str">
        <f ca="1" t="shared" si="32"/>
        <v>G</v>
      </c>
      <c r="M326" s="4" t="str">
        <f ca="1" t="shared" si="33"/>
        <v>G</v>
      </c>
      <c r="N326" s="4" t="str">
        <f ca="1" t="shared" si="34"/>
        <v>G</v>
      </c>
    </row>
    <row r="327" spans="9:14" ht="15">
      <c r="I327" s="5" t="str">
        <f ca="1" t="shared" si="31"/>
        <v>LOCKED</v>
      </c>
      <c r="J327" s="2">
        <f t="shared" si="30"/>
      </c>
      <c r="K327" s="3" t="e">
        <f>MATCH(J327,#REF!,0)</f>
        <v>#REF!</v>
      </c>
      <c r="L327" s="4" t="str">
        <f ca="1" t="shared" si="32"/>
        <v>G</v>
      </c>
      <c r="M327" s="4" t="str">
        <f ca="1" t="shared" si="33"/>
        <v>G</v>
      </c>
      <c r="N327" s="4" t="str">
        <f ca="1" t="shared" si="34"/>
        <v>G</v>
      </c>
    </row>
    <row r="328" spans="9:14" ht="15">
      <c r="I328" s="5" t="str">
        <f ca="1" t="shared" si="31"/>
        <v>LOCKED</v>
      </c>
      <c r="J328" s="2">
        <f t="shared" si="30"/>
      </c>
      <c r="K328" s="3" t="e">
        <f>MATCH(J328,#REF!,0)</f>
        <v>#REF!</v>
      </c>
      <c r="L328" s="4" t="str">
        <f ca="1" t="shared" si="32"/>
        <v>G</v>
      </c>
      <c r="M328" s="4" t="str">
        <f ca="1" t="shared" si="33"/>
        <v>G</v>
      </c>
      <c r="N328" s="4" t="str">
        <f ca="1" t="shared" si="34"/>
        <v>G</v>
      </c>
    </row>
    <row r="329" spans="9:14" ht="15">
      <c r="I329" s="5" t="str">
        <f ca="1" t="shared" si="31"/>
        <v>LOCKED</v>
      </c>
      <c r="J329" s="2">
        <f t="shared" si="30"/>
      </c>
      <c r="K329" s="3" t="e">
        <f>MATCH(J329,#REF!,0)</f>
        <v>#REF!</v>
      </c>
      <c r="L329" s="4" t="str">
        <f ca="1" t="shared" si="32"/>
        <v>G</v>
      </c>
      <c r="M329" s="4" t="str">
        <f ca="1" t="shared" si="33"/>
        <v>G</v>
      </c>
      <c r="N329" s="4" t="str">
        <f ca="1" t="shared" si="34"/>
        <v>G</v>
      </c>
    </row>
    <row r="330" spans="9:14" ht="15">
      <c r="I330" s="5" t="str">
        <f ca="1" t="shared" si="31"/>
        <v>LOCKED</v>
      </c>
      <c r="J330" s="2">
        <f t="shared" si="30"/>
      </c>
      <c r="K330" s="3" t="e">
        <f>MATCH(J330,#REF!,0)</f>
        <v>#REF!</v>
      </c>
      <c r="L330" s="4" t="str">
        <f ca="1" t="shared" si="32"/>
        <v>G</v>
      </c>
      <c r="M330" s="4" t="str">
        <f ca="1" t="shared" si="33"/>
        <v>G</v>
      </c>
      <c r="N330" s="4" t="str">
        <f ca="1" t="shared" si="34"/>
        <v>G</v>
      </c>
    </row>
    <row r="331" spans="9:14" ht="15">
      <c r="I331" s="5" t="str">
        <f ca="1" t="shared" si="31"/>
        <v>LOCKED</v>
      </c>
      <c r="J331" s="2">
        <f t="shared" si="30"/>
      </c>
      <c r="K331" s="3" t="e">
        <f>MATCH(J331,#REF!,0)</f>
        <v>#REF!</v>
      </c>
      <c r="L331" s="4" t="str">
        <f ca="1" t="shared" si="32"/>
        <v>G</v>
      </c>
      <c r="M331" s="4" t="str">
        <f ca="1" t="shared" si="33"/>
        <v>G</v>
      </c>
      <c r="N331" s="4" t="str">
        <f ca="1" t="shared" si="34"/>
        <v>G</v>
      </c>
    </row>
    <row r="332" spans="9:14" ht="15">
      <c r="I332" s="5" t="str">
        <f ca="1" t="shared" si="31"/>
        <v>LOCKED</v>
      </c>
      <c r="J332" s="2">
        <f t="shared" si="30"/>
      </c>
      <c r="K332" s="3" t="e">
        <f>MATCH(J332,#REF!,0)</f>
        <v>#REF!</v>
      </c>
      <c r="L332" s="4" t="str">
        <f ca="1" t="shared" si="32"/>
        <v>G</v>
      </c>
      <c r="M332" s="4" t="str">
        <f ca="1" t="shared" si="33"/>
        <v>G</v>
      </c>
      <c r="N332" s="4" t="str">
        <f ca="1" t="shared" si="34"/>
        <v>G</v>
      </c>
    </row>
    <row r="333" spans="9:14" ht="15">
      <c r="I333" s="5" t="str">
        <f ca="1" t="shared" si="31"/>
        <v>LOCKED</v>
      </c>
      <c r="J333" s="2">
        <f t="shared" si="30"/>
      </c>
      <c r="K333" s="3" t="e">
        <f>MATCH(J333,#REF!,0)</f>
        <v>#REF!</v>
      </c>
      <c r="L333" s="4" t="str">
        <f ca="1" t="shared" si="32"/>
        <v>G</v>
      </c>
      <c r="M333" s="4" t="str">
        <f ca="1" t="shared" si="33"/>
        <v>G</v>
      </c>
      <c r="N333" s="4" t="str">
        <f ca="1" t="shared" si="34"/>
        <v>G</v>
      </c>
    </row>
    <row r="334" spans="9:14" ht="15">
      <c r="I334" s="5" t="str">
        <f ca="1" t="shared" si="31"/>
        <v>LOCKED</v>
      </c>
      <c r="J334" s="2">
        <f t="shared" si="30"/>
      </c>
      <c r="K334" s="3" t="e">
        <f>MATCH(J334,#REF!,0)</f>
        <v>#REF!</v>
      </c>
      <c r="L334" s="4" t="str">
        <f ca="1" t="shared" si="32"/>
        <v>G</v>
      </c>
      <c r="M334" s="4" t="str">
        <f ca="1" t="shared" si="33"/>
        <v>G</v>
      </c>
      <c r="N334" s="4" t="str">
        <f ca="1" t="shared" si="34"/>
        <v>G</v>
      </c>
    </row>
    <row r="335" spans="9:14" ht="15">
      <c r="I335" s="5" t="str">
        <f ca="1" t="shared" si="31"/>
        <v>LOCKED</v>
      </c>
      <c r="J335" s="2">
        <f t="shared" si="30"/>
      </c>
      <c r="K335" s="3" t="e">
        <f>MATCH(J335,#REF!,0)</f>
        <v>#REF!</v>
      </c>
      <c r="L335" s="4" t="str">
        <f ca="1" t="shared" si="32"/>
        <v>G</v>
      </c>
      <c r="M335" s="4" t="str">
        <f ca="1" t="shared" si="33"/>
        <v>G</v>
      </c>
      <c r="N335" s="4" t="str">
        <f ca="1" t="shared" si="34"/>
        <v>G</v>
      </c>
    </row>
    <row r="336" spans="9:14" ht="15">
      <c r="I336" s="5" t="str">
        <f ca="1" t="shared" si="31"/>
        <v>LOCKED</v>
      </c>
      <c r="J336" s="2">
        <f t="shared" si="30"/>
      </c>
      <c r="K336" s="3" t="e">
        <f>MATCH(J336,#REF!,0)</f>
        <v>#REF!</v>
      </c>
      <c r="L336" s="4" t="str">
        <f ca="1" t="shared" si="32"/>
        <v>G</v>
      </c>
      <c r="M336" s="4" t="str">
        <f ca="1" t="shared" si="33"/>
        <v>G</v>
      </c>
      <c r="N336" s="4" t="str">
        <f ca="1" t="shared" si="34"/>
        <v>G</v>
      </c>
    </row>
    <row r="337" spans="9:14" ht="15">
      <c r="I337" s="5" t="str">
        <f ca="1" t="shared" si="31"/>
        <v>LOCKED</v>
      </c>
      <c r="J337" s="2">
        <f t="shared" si="30"/>
      </c>
      <c r="K337" s="3" t="e">
        <f>MATCH(J337,#REF!,0)</f>
        <v>#REF!</v>
      </c>
      <c r="L337" s="4" t="str">
        <f ca="1" t="shared" si="32"/>
        <v>G</v>
      </c>
      <c r="M337" s="4" t="str">
        <f ca="1" t="shared" si="33"/>
        <v>G</v>
      </c>
      <c r="N337" s="4" t="str">
        <f ca="1" t="shared" si="34"/>
        <v>G</v>
      </c>
    </row>
    <row r="338" spans="9:14" ht="15">
      <c r="I338" s="5" t="str">
        <f ca="1" t="shared" si="31"/>
        <v>LOCKED</v>
      </c>
      <c r="J338" s="2">
        <f t="shared" si="30"/>
      </c>
      <c r="K338" s="3" t="e">
        <f>MATCH(J338,#REF!,0)</f>
        <v>#REF!</v>
      </c>
      <c r="L338" s="4" t="str">
        <f ca="1" t="shared" si="32"/>
        <v>G</v>
      </c>
      <c r="M338" s="4" t="str">
        <f ca="1" t="shared" si="33"/>
        <v>G</v>
      </c>
      <c r="N338" s="4" t="str">
        <f ca="1" t="shared" si="34"/>
        <v>G</v>
      </c>
    </row>
    <row r="339" spans="9:14" ht="15">
      <c r="I339" s="5" t="str">
        <f ca="1" t="shared" si="31"/>
        <v>LOCKED</v>
      </c>
      <c r="J339" s="2">
        <f t="shared" si="30"/>
      </c>
      <c r="K339" s="3" t="e">
        <f>MATCH(J339,#REF!,0)</f>
        <v>#REF!</v>
      </c>
      <c r="L339" s="4" t="str">
        <f ca="1" t="shared" si="32"/>
        <v>G</v>
      </c>
      <c r="M339" s="4" t="str">
        <f ca="1" t="shared" si="33"/>
        <v>G</v>
      </c>
      <c r="N339" s="4" t="str">
        <f ca="1" t="shared" si="34"/>
        <v>G</v>
      </c>
    </row>
    <row r="340" spans="9:14" ht="15">
      <c r="I340" s="5" t="str">
        <f ca="1" t="shared" si="31"/>
        <v>LOCKED</v>
      </c>
      <c r="J340" s="2">
        <f t="shared" si="30"/>
      </c>
      <c r="K340" s="3" t="e">
        <f>MATCH(J340,#REF!,0)</f>
        <v>#REF!</v>
      </c>
      <c r="L340" s="4" t="str">
        <f ca="1" t="shared" si="32"/>
        <v>G</v>
      </c>
      <c r="M340" s="4" t="str">
        <f ca="1" t="shared" si="33"/>
        <v>G</v>
      </c>
      <c r="N340" s="4" t="str">
        <f ca="1" t="shared" si="34"/>
        <v>G</v>
      </c>
    </row>
    <row r="341" spans="9:14" ht="15">
      <c r="I341" s="5" t="str">
        <f ca="1" t="shared" si="31"/>
        <v>LOCKED</v>
      </c>
      <c r="J341" s="2">
        <f t="shared" si="30"/>
      </c>
      <c r="K341" s="3" t="e">
        <f>MATCH(J341,#REF!,0)</f>
        <v>#REF!</v>
      </c>
      <c r="L341" s="4" t="str">
        <f ca="1" t="shared" si="32"/>
        <v>G</v>
      </c>
      <c r="M341" s="4" t="str">
        <f ca="1" t="shared" si="33"/>
        <v>G</v>
      </c>
      <c r="N341" s="4" t="str">
        <f ca="1" t="shared" si="34"/>
        <v>G</v>
      </c>
    </row>
    <row r="342" spans="9:14" ht="15">
      <c r="I342" s="5" t="str">
        <f ca="1" t="shared" si="31"/>
        <v>LOCKED</v>
      </c>
      <c r="J342" s="2">
        <f t="shared" si="30"/>
      </c>
      <c r="K342" s="3" t="e">
        <f>MATCH(J342,#REF!,0)</f>
        <v>#REF!</v>
      </c>
      <c r="L342" s="4" t="str">
        <f ca="1" t="shared" si="32"/>
        <v>G</v>
      </c>
      <c r="M342" s="4" t="str">
        <f ca="1" t="shared" si="33"/>
        <v>G</v>
      </c>
      <c r="N342" s="4" t="str">
        <f ca="1" t="shared" si="34"/>
        <v>G</v>
      </c>
    </row>
    <row r="343" spans="9:14" ht="15">
      <c r="I343" s="5" t="str">
        <f ca="1" t="shared" si="31"/>
        <v>LOCKED</v>
      </c>
      <c r="J343" s="2">
        <f t="shared" si="30"/>
      </c>
      <c r="K343" s="3" t="e">
        <f>MATCH(J343,#REF!,0)</f>
        <v>#REF!</v>
      </c>
      <c r="L343" s="4" t="str">
        <f ca="1" t="shared" si="32"/>
        <v>G</v>
      </c>
      <c r="M343" s="4" t="str">
        <f ca="1" t="shared" si="33"/>
        <v>G</v>
      </c>
      <c r="N343" s="4" t="str">
        <f ca="1" t="shared" si="34"/>
        <v>G</v>
      </c>
    </row>
    <row r="344" spans="9:14" ht="15">
      <c r="I344" s="5" t="str">
        <f ca="1" t="shared" si="31"/>
        <v>LOCKED</v>
      </c>
      <c r="J344" s="2">
        <f t="shared" si="30"/>
      </c>
      <c r="K344" s="3" t="e">
        <f>MATCH(J344,#REF!,0)</f>
        <v>#REF!</v>
      </c>
      <c r="L344" s="4" t="str">
        <f ca="1" t="shared" si="32"/>
        <v>G</v>
      </c>
      <c r="M344" s="4" t="str">
        <f ca="1" t="shared" si="33"/>
        <v>G</v>
      </c>
      <c r="N344" s="4" t="str">
        <f ca="1" t="shared" si="34"/>
        <v>G</v>
      </c>
    </row>
    <row r="345" spans="9:14" ht="15">
      <c r="I345" s="5" t="str">
        <f ca="1" t="shared" si="31"/>
        <v>LOCKED</v>
      </c>
      <c r="J345" s="2">
        <f t="shared" si="30"/>
      </c>
      <c r="K345" s="3" t="e">
        <f>MATCH(J345,#REF!,0)</f>
        <v>#REF!</v>
      </c>
      <c r="L345" s="4" t="str">
        <f ca="1" t="shared" si="32"/>
        <v>G</v>
      </c>
      <c r="M345" s="4" t="str">
        <f ca="1" t="shared" si="33"/>
        <v>G</v>
      </c>
      <c r="N345" s="4" t="str">
        <f ca="1" t="shared" si="34"/>
        <v>G</v>
      </c>
    </row>
    <row r="346" spans="9:14" ht="15">
      <c r="I346" s="5" t="str">
        <f ca="1" t="shared" si="31"/>
        <v>LOCKED</v>
      </c>
      <c r="J346" s="2">
        <f t="shared" si="30"/>
      </c>
      <c r="K346" s="3" t="e">
        <f>MATCH(J346,#REF!,0)</f>
        <v>#REF!</v>
      </c>
      <c r="L346" s="4" t="str">
        <f ca="1" t="shared" si="32"/>
        <v>G</v>
      </c>
      <c r="M346" s="4" t="str">
        <f ca="1" t="shared" si="33"/>
        <v>G</v>
      </c>
      <c r="N346" s="4" t="str">
        <f ca="1" t="shared" si="34"/>
        <v>G</v>
      </c>
    </row>
    <row r="347" spans="9:14" ht="15">
      <c r="I347" s="5" t="str">
        <f ca="1" t="shared" si="31"/>
        <v>LOCKED</v>
      </c>
      <c r="J347" s="2">
        <f t="shared" si="30"/>
      </c>
      <c r="K347" s="3" t="e">
        <f>MATCH(J347,#REF!,0)</f>
        <v>#REF!</v>
      </c>
      <c r="L347" s="4" t="str">
        <f ca="1" t="shared" si="32"/>
        <v>G</v>
      </c>
      <c r="M347" s="4" t="str">
        <f ca="1" t="shared" si="33"/>
        <v>G</v>
      </c>
      <c r="N347" s="4" t="str">
        <f ca="1" t="shared" si="34"/>
        <v>G</v>
      </c>
    </row>
    <row r="348" spans="9:14" ht="15">
      <c r="I348" s="5" t="str">
        <f ca="1" t="shared" si="31"/>
        <v>LOCKED</v>
      </c>
      <c r="J348" s="2">
        <f t="shared" si="30"/>
      </c>
      <c r="K348" s="3" t="e">
        <f>MATCH(J348,#REF!,0)</f>
        <v>#REF!</v>
      </c>
      <c r="L348" s="4" t="str">
        <f ca="1" t="shared" si="32"/>
        <v>G</v>
      </c>
      <c r="M348" s="4" t="str">
        <f ca="1" t="shared" si="33"/>
        <v>G</v>
      </c>
      <c r="N348" s="4" t="str">
        <f ca="1" t="shared" si="34"/>
        <v>G</v>
      </c>
    </row>
    <row r="349" spans="9:14" ht="15">
      <c r="I349" s="5" t="str">
        <f ca="1" t="shared" si="31"/>
        <v>LOCKED</v>
      </c>
      <c r="J349" s="2">
        <f t="shared" si="30"/>
      </c>
      <c r="K349" s="3" t="e">
        <f>MATCH(J349,#REF!,0)</f>
        <v>#REF!</v>
      </c>
      <c r="L349" s="4" t="str">
        <f ca="1" t="shared" si="32"/>
        <v>G</v>
      </c>
      <c r="M349" s="4" t="str">
        <f ca="1" t="shared" si="33"/>
        <v>G</v>
      </c>
      <c r="N349" s="4" t="str">
        <f ca="1" t="shared" si="34"/>
        <v>G</v>
      </c>
    </row>
    <row r="350" spans="9:14" ht="15">
      <c r="I350" s="5" t="str">
        <f ca="1" t="shared" si="31"/>
        <v>LOCKED</v>
      </c>
      <c r="J350" s="2">
        <f t="shared" si="30"/>
      </c>
      <c r="K350" s="3" t="e">
        <f>MATCH(J350,#REF!,0)</f>
        <v>#REF!</v>
      </c>
      <c r="L350" s="4" t="str">
        <f ca="1" t="shared" si="32"/>
        <v>G</v>
      </c>
      <c r="M350" s="4" t="str">
        <f ca="1" t="shared" si="33"/>
        <v>G</v>
      </c>
      <c r="N350" s="4" t="str">
        <f ca="1" t="shared" si="34"/>
        <v>G</v>
      </c>
    </row>
    <row r="351" spans="9:14" ht="15">
      <c r="I351" s="5" t="str">
        <f ca="1" t="shared" si="31"/>
        <v>LOCKED</v>
      </c>
      <c r="J351" s="2">
        <f t="shared" si="30"/>
      </c>
      <c r="K351" s="3" t="e">
        <f>MATCH(J351,#REF!,0)</f>
        <v>#REF!</v>
      </c>
      <c r="L351" s="4" t="str">
        <f ca="1" t="shared" si="32"/>
        <v>G</v>
      </c>
      <c r="M351" s="4" t="str">
        <f ca="1" t="shared" si="33"/>
        <v>G</v>
      </c>
      <c r="N351" s="4" t="str">
        <f ca="1" t="shared" si="34"/>
        <v>G</v>
      </c>
    </row>
    <row r="352" spans="9:14" ht="15">
      <c r="I352" s="5" t="str">
        <f ca="1" t="shared" si="31"/>
        <v>LOCKED</v>
      </c>
      <c r="J352" s="2">
        <f t="shared" si="30"/>
      </c>
      <c r="K352" s="3" t="e">
        <f>MATCH(J352,#REF!,0)</f>
        <v>#REF!</v>
      </c>
      <c r="L352" s="4" t="str">
        <f ca="1" t="shared" si="32"/>
        <v>G</v>
      </c>
      <c r="M352" s="4" t="str">
        <f ca="1" t="shared" si="33"/>
        <v>G</v>
      </c>
      <c r="N352" s="4" t="str">
        <f ca="1" t="shared" si="34"/>
        <v>G</v>
      </c>
    </row>
    <row r="353" spans="9:14" ht="15">
      <c r="I353" s="5" t="str">
        <f ca="1" t="shared" si="31"/>
        <v>LOCKED</v>
      </c>
      <c r="J353" s="2">
        <f t="shared" si="30"/>
      </c>
      <c r="K353" s="3" t="e">
        <f>MATCH(J353,#REF!,0)</f>
        <v>#REF!</v>
      </c>
      <c r="L353" s="4" t="str">
        <f ca="1" t="shared" si="32"/>
        <v>G</v>
      </c>
      <c r="M353" s="4" t="str">
        <f ca="1" t="shared" si="33"/>
        <v>G</v>
      </c>
      <c r="N353" s="4" t="str">
        <f ca="1" t="shared" si="34"/>
        <v>G</v>
      </c>
    </row>
    <row r="354" spans="9:14" ht="15">
      <c r="I354" s="5" t="str">
        <f ca="1" t="shared" si="31"/>
        <v>LOCKED</v>
      </c>
      <c r="J354" s="2">
        <f t="shared" si="30"/>
      </c>
      <c r="K354" s="3" t="e">
        <f>MATCH(J354,#REF!,0)</f>
        <v>#REF!</v>
      </c>
      <c r="L354" s="4" t="str">
        <f ca="1" t="shared" si="32"/>
        <v>G</v>
      </c>
      <c r="M354" s="4" t="str">
        <f ca="1" t="shared" si="33"/>
        <v>G</v>
      </c>
      <c r="N354" s="4" t="str">
        <f ca="1" t="shared" si="34"/>
        <v>G</v>
      </c>
    </row>
    <row r="355" spans="9:14" ht="15">
      <c r="I355" s="5" t="str">
        <f ca="1" t="shared" si="31"/>
        <v>LOCKED</v>
      </c>
      <c r="J355" s="2">
        <f t="shared" si="30"/>
      </c>
      <c r="K355" s="3" t="e">
        <f>MATCH(J355,#REF!,0)</f>
        <v>#REF!</v>
      </c>
      <c r="L355" s="4" t="str">
        <f ca="1" t="shared" si="32"/>
        <v>G</v>
      </c>
      <c r="M355" s="4" t="str">
        <f ca="1" t="shared" si="33"/>
        <v>G</v>
      </c>
      <c r="N355" s="4" t="str">
        <f ca="1" t="shared" si="34"/>
        <v>G</v>
      </c>
    </row>
    <row r="356" spans="9:14" ht="15">
      <c r="I356" s="5" t="str">
        <f ca="1" t="shared" si="31"/>
        <v>LOCKED</v>
      </c>
      <c r="J356" s="2">
        <f t="shared" si="30"/>
      </c>
      <c r="K356" s="3" t="e">
        <f>MATCH(J356,#REF!,0)</f>
        <v>#REF!</v>
      </c>
      <c r="L356" s="4" t="str">
        <f ca="1" t="shared" si="32"/>
        <v>G</v>
      </c>
      <c r="M356" s="4" t="str">
        <f ca="1" t="shared" si="33"/>
        <v>G</v>
      </c>
      <c r="N356" s="4" t="str">
        <f ca="1" t="shared" si="34"/>
        <v>G</v>
      </c>
    </row>
    <row r="357" spans="9:14" ht="15">
      <c r="I357" s="5" t="str">
        <f ca="1" t="shared" si="31"/>
        <v>LOCKED</v>
      </c>
      <c r="J357" s="2">
        <f t="shared" si="30"/>
      </c>
      <c r="K357" s="3" t="e">
        <f>MATCH(J357,#REF!,0)</f>
        <v>#REF!</v>
      </c>
      <c r="L357" s="4" t="str">
        <f ca="1" t="shared" si="32"/>
        <v>G</v>
      </c>
      <c r="M357" s="4" t="str">
        <f ca="1" t="shared" si="33"/>
        <v>G</v>
      </c>
      <c r="N357" s="4" t="str">
        <f ca="1" t="shared" si="34"/>
        <v>G</v>
      </c>
    </row>
    <row r="358" spans="9:14" ht="15">
      <c r="I358" s="5" t="str">
        <f ca="1" t="shared" si="31"/>
        <v>LOCKED</v>
      </c>
      <c r="J358" s="2">
        <f t="shared" si="30"/>
      </c>
      <c r="K358" s="3" t="e">
        <f>MATCH(J358,#REF!,0)</f>
        <v>#REF!</v>
      </c>
      <c r="L358" s="4" t="str">
        <f ca="1" t="shared" si="32"/>
        <v>G</v>
      </c>
      <c r="M358" s="4" t="str">
        <f ca="1" t="shared" si="33"/>
        <v>G</v>
      </c>
      <c r="N358" s="4" t="str">
        <f ca="1" t="shared" si="34"/>
        <v>G</v>
      </c>
    </row>
    <row r="359" spans="9:14" ht="15">
      <c r="I359" s="5" t="str">
        <f ca="1" t="shared" si="31"/>
        <v>LOCKED</v>
      </c>
      <c r="J359" s="2">
        <f t="shared" si="30"/>
      </c>
      <c r="K359" s="3" t="e">
        <f>MATCH(J359,#REF!,0)</f>
        <v>#REF!</v>
      </c>
      <c r="L359" s="4" t="str">
        <f ca="1" t="shared" si="32"/>
        <v>G</v>
      </c>
      <c r="M359" s="4" t="str">
        <f ca="1" t="shared" si="33"/>
        <v>G</v>
      </c>
      <c r="N359" s="4" t="str">
        <f ca="1" t="shared" si="34"/>
        <v>G</v>
      </c>
    </row>
    <row r="360" spans="9:14" ht="15">
      <c r="I360" s="5" t="str">
        <f ca="1" t="shared" si="31"/>
        <v>LOCKED</v>
      </c>
      <c r="J360" s="2">
        <f t="shared" si="30"/>
      </c>
      <c r="K360" s="3" t="e">
        <f>MATCH(J360,#REF!,0)</f>
        <v>#REF!</v>
      </c>
      <c r="L360" s="4" t="str">
        <f ca="1" t="shared" si="32"/>
        <v>G</v>
      </c>
      <c r="M360" s="4" t="str">
        <f ca="1" t="shared" si="33"/>
        <v>G</v>
      </c>
      <c r="N360" s="4" t="str">
        <f ca="1" t="shared" si="34"/>
        <v>G</v>
      </c>
    </row>
    <row r="361" spans="9:14" ht="15">
      <c r="I361" s="5" t="str">
        <f ca="1" t="shared" si="31"/>
        <v>LOCKED</v>
      </c>
      <c r="J361" s="2">
        <f t="shared" si="30"/>
      </c>
      <c r="K361" s="3" t="e">
        <f>MATCH(J361,#REF!,0)</f>
        <v>#REF!</v>
      </c>
      <c r="L361" s="4" t="str">
        <f ca="1" t="shared" si="32"/>
        <v>G</v>
      </c>
      <c r="M361" s="4" t="str">
        <f ca="1" t="shared" si="33"/>
        <v>G</v>
      </c>
      <c r="N361" s="4" t="str">
        <f ca="1" t="shared" si="34"/>
        <v>G</v>
      </c>
    </row>
    <row r="362" spans="9:14" ht="15">
      <c r="I362" s="5" t="str">
        <f ca="1" t="shared" si="31"/>
        <v>LOCKED</v>
      </c>
      <c r="J362" s="2">
        <f t="shared" si="30"/>
      </c>
      <c r="K362" s="3" t="e">
        <f>MATCH(J362,#REF!,0)</f>
        <v>#REF!</v>
      </c>
      <c r="L362" s="4" t="str">
        <f ca="1" t="shared" si="32"/>
        <v>G</v>
      </c>
      <c r="M362" s="4" t="str">
        <f ca="1" t="shared" si="33"/>
        <v>G</v>
      </c>
      <c r="N362" s="4" t="str">
        <f ca="1" t="shared" si="34"/>
        <v>G</v>
      </c>
    </row>
    <row r="363" spans="9:14" ht="15">
      <c r="I363" s="5" t="str">
        <f ca="1" t="shared" si="31"/>
        <v>LOCKED</v>
      </c>
      <c r="J363" s="2">
        <f t="shared" si="30"/>
      </c>
      <c r="K363" s="3" t="e">
        <f>MATCH(J363,#REF!,0)</f>
        <v>#REF!</v>
      </c>
      <c r="L363" s="4" t="str">
        <f ca="1" t="shared" si="32"/>
        <v>G</v>
      </c>
      <c r="M363" s="4" t="str">
        <f ca="1" t="shared" si="33"/>
        <v>G</v>
      </c>
      <c r="N363" s="4" t="str">
        <f ca="1" t="shared" si="34"/>
        <v>G</v>
      </c>
    </row>
    <row r="364" spans="9:14" ht="15">
      <c r="I364" s="5" t="str">
        <f ca="1" t="shared" si="31"/>
        <v>LOCKED</v>
      </c>
      <c r="J364" s="2">
        <f t="shared" si="30"/>
      </c>
      <c r="K364" s="3" t="e">
        <f>MATCH(J364,#REF!,0)</f>
        <v>#REF!</v>
      </c>
      <c r="L364" s="4" t="str">
        <f ca="1" t="shared" si="32"/>
        <v>G</v>
      </c>
      <c r="M364" s="4" t="str">
        <f ca="1" t="shared" si="33"/>
        <v>G</v>
      </c>
      <c r="N364" s="4" t="str">
        <f ca="1" t="shared" si="34"/>
        <v>G</v>
      </c>
    </row>
    <row r="365" spans="9:14" ht="15">
      <c r="I365" s="5" t="str">
        <f ca="1" t="shared" si="31"/>
        <v>LOCKED</v>
      </c>
      <c r="J365" s="2">
        <f t="shared" si="30"/>
      </c>
      <c r="K365" s="3" t="e">
        <f>MATCH(J365,#REF!,0)</f>
        <v>#REF!</v>
      </c>
      <c r="L365" s="4" t="str">
        <f ca="1" t="shared" si="32"/>
        <v>G</v>
      </c>
      <c r="M365" s="4" t="str">
        <f ca="1" t="shared" si="33"/>
        <v>G</v>
      </c>
      <c r="N365" s="4" t="str">
        <f ca="1" t="shared" si="34"/>
        <v>G</v>
      </c>
    </row>
    <row r="366" spans="9:14" ht="15">
      <c r="I366" s="5" t="str">
        <f ca="1" t="shared" si="31"/>
        <v>LOCKED</v>
      </c>
      <c r="J366" s="2">
        <f t="shared" si="30"/>
      </c>
      <c r="K366" s="3" t="e">
        <f>MATCH(J366,#REF!,0)</f>
        <v>#REF!</v>
      </c>
      <c r="L366" s="4" t="str">
        <f ca="1" t="shared" si="32"/>
        <v>G</v>
      </c>
      <c r="M366" s="4" t="str">
        <f ca="1" t="shared" si="33"/>
        <v>G</v>
      </c>
      <c r="N366" s="4" t="str">
        <f ca="1" t="shared" si="34"/>
        <v>G</v>
      </c>
    </row>
    <row r="367" spans="9:14" ht="15">
      <c r="I367" s="5" t="str">
        <f ca="1" t="shared" si="31"/>
        <v>LOCKED</v>
      </c>
      <c r="J367" s="2">
        <f t="shared" si="30"/>
      </c>
      <c r="K367" s="3" t="e">
        <f>MATCH(J367,#REF!,0)</f>
        <v>#REF!</v>
      </c>
      <c r="L367" s="4" t="str">
        <f ca="1" t="shared" si="32"/>
        <v>G</v>
      </c>
      <c r="M367" s="4" t="str">
        <f ca="1" t="shared" si="33"/>
        <v>G</v>
      </c>
      <c r="N367" s="4" t="str">
        <f ca="1" t="shared" si="34"/>
        <v>G</v>
      </c>
    </row>
    <row r="368" spans="9:14" ht="15">
      <c r="I368" s="5" t="str">
        <f ca="1" t="shared" si="31"/>
        <v>LOCKED</v>
      </c>
      <c r="J368" s="2">
        <f t="shared" si="30"/>
      </c>
      <c r="K368" s="3" t="e">
        <f>MATCH(J368,#REF!,0)</f>
        <v>#REF!</v>
      </c>
      <c r="L368" s="4" t="str">
        <f ca="1" t="shared" si="32"/>
        <v>G</v>
      </c>
      <c r="M368" s="4" t="str">
        <f ca="1" t="shared" si="33"/>
        <v>G</v>
      </c>
      <c r="N368" s="4" t="str">
        <f ca="1" t="shared" si="34"/>
        <v>G</v>
      </c>
    </row>
    <row r="369" spans="9:14" ht="15">
      <c r="I369" s="5" t="str">
        <f ca="1" t="shared" si="31"/>
        <v>LOCKED</v>
      </c>
      <c r="J369" s="2">
        <f t="shared" si="30"/>
      </c>
      <c r="K369" s="3" t="e">
        <f>MATCH(J369,#REF!,0)</f>
        <v>#REF!</v>
      </c>
      <c r="L369" s="4" t="str">
        <f ca="1" t="shared" si="32"/>
        <v>G</v>
      </c>
      <c r="M369" s="4" t="str">
        <f ca="1" t="shared" si="33"/>
        <v>G</v>
      </c>
      <c r="N369" s="4" t="str">
        <f ca="1" t="shared" si="34"/>
        <v>G</v>
      </c>
    </row>
    <row r="370" spans="9:14" ht="15">
      <c r="I370" s="5" t="str">
        <f ca="1" t="shared" si="31"/>
        <v>LOCKED</v>
      </c>
      <c r="J370" s="2">
        <f t="shared" si="30"/>
      </c>
      <c r="K370" s="3" t="e">
        <f>MATCH(J370,#REF!,0)</f>
        <v>#REF!</v>
      </c>
      <c r="L370" s="4" t="str">
        <f ca="1" t="shared" si="32"/>
        <v>G</v>
      </c>
      <c r="M370" s="4" t="str">
        <f ca="1" t="shared" si="33"/>
        <v>G</v>
      </c>
      <c r="N370" s="4" t="str">
        <f ca="1" t="shared" si="34"/>
        <v>G</v>
      </c>
    </row>
    <row r="371" spans="9:14" ht="15">
      <c r="I371" s="5" t="str">
        <f ca="1" t="shared" si="31"/>
        <v>LOCKED</v>
      </c>
      <c r="J371" s="2">
        <f t="shared" si="30"/>
      </c>
      <c r="K371" s="3" t="e">
        <f>MATCH(J371,#REF!,0)</f>
        <v>#REF!</v>
      </c>
      <c r="L371" s="4" t="str">
        <f ca="1" t="shared" si="32"/>
        <v>G</v>
      </c>
      <c r="M371" s="4" t="str">
        <f ca="1" t="shared" si="33"/>
        <v>G</v>
      </c>
      <c r="N371" s="4" t="str">
        <f ca="1" t="shared" si="34"/>
        <v>G</v>
      </c>
    </row>
    <row r="372" spans="9:14" ht="15">
      <c r="I372" s="5" t="str">
        <f ca="1" t="shared" si="31"/>
        <v>LOCKED</v>
      </c>
      <c r="J372" s="2">
        <f t="shared" si="30"/>
      </c>
      <c r="K372" s="3" t="e">
        <f>MATCH(J372,#REF!,0)</f>
        <v>#REF!</v>
      </c>
      <c r="L372" s="4" t="str">
        <f ca="1" t="shared" si="32"/>
        <v>G</v>
      </c>
      <c r="M372" s="4" t="str">
        <f ca="1" t="shared" si="33"/>
        <v>G</v>
      </c>
      <c r="N372" s="4" t="str">
        <f ca="1" t="shared" si="34"/>
        <v>G</v>
      </c>
    </row>
    <row r="373" spans="9:14" ht="15">
      <c r="I373" s="5" t="str">
        <f ca="1" t="shared" si="31"/>
        <v>LOCKED</v>
      </c>
      <c r="J373" s="2">
        <f t="shared" si="30"/>
      </c>
      <c r="K373" s="3" t="e">
        <f>MATCH(J373,#REF!,0)</f>
        <v>#REF!</v>
      </c>
      <c r="L373" s="4" t="str">
        <f ca="1" t="shared" si="32"/>
        <v>G</v>
      </c>
      <c r="M373" s="4" t="str">
        <f ca="1" t="shared" si="33"/>
        <v>G</v>
      </c>
      <c r="N373" s="4" t="str">
        <f ca="1" t="shared" si="34"/>
        <v>G</v>
      </c>
    </row>
    <row r="374" spans="9:14" ht="15">
      <c r="I374" s="5" t="str">
        <f ca="1" t="shared" si="31"/>
        <v>LOCKED</v>
      </c>
      <c r="J374" s="2">
        <f t="shared" si="30"/>
      </c>
      <c r="K374" s="3" t="e">
        <f>MATCH(J374,#REF!,0)</f>
        <v>#REF!</v>
      </c>
      <c r="L374" s="4" t="str">
        <f ca="1" t="shared" si="32"/>
        <v>G</v>
      </c>
      <c r="M374" s="4" t="str">
        <f ca="1" t="shared" si="33"/>
        <v>G</v>
      </c>
      <c r="N374" s="4" t="str">
        <f ca="1" t="shared" si="34"/>
        <v>G</v>
      </c>
    </row>
    <row r="375" spans="9:14" ht="15">
      <c r="I375" s="5" t="str">
        <f ca="1" t="shared" si="31"/>
        <v>LOCKED</v>
      </c>
      <c r="J375" s="2">
        <f t="shared" si="30"/>
      </c>
      <c r="K375" s="3" t="e">
        <f>MATCH(J375,#REF!,0)</f>
        <v>#REF!</v>
      </c>
      <c r="L375" s="4" t="str">
        <f ca="1" t="shared" si="32"/>
        <v>G</v>
      </c>
      <c r="M375" s="4" t="str">
        <f ca="1" t="shared" si="33"/>
        <v>G</v>
      </c>
      <c r="N375" s="4" t="str">
        <f ca="1" t="shared" si="34"/>
        <v>G</v>
      </c>
    </row>
    <row r="376" spans="9:14" ht="15">
      <c r="I376" s="5" t="str">
        <f ca="1" t="shared" si="31"/>
        <v>LOCKED</v>
      </c>
      <c r="J376" s="2">
        <f t="shared" si="30"/>
      </c>
      <c r="K376" s="3" t="e">
        <f>MATCH(J376,#REF!,0)</f>
        <v>#REF!</v>
      </c>
      <c r="L376" s="4" t="str">
        <f ca="1" t="shared" si="32"/>
        <v>G</v>
      </c>
      <c r="M376" s="4" t="str">
        <f ca="1" t="shared" si="33"/>
        <v>G</v>
      </c>
      <c r="N376" s="4" t="str">
        <f ca="1" t="shared" si="34"/>
        <v>G</v>
      </c>
    </row>
    <row r="377" spans="9:14" ht="15">
      <c r="I377" s="5" t="str">
        <f ca="1" t="shared" si="31"/>
        <v>LOCKED</v>
      </c>
      <c r="J377" s="2">
        <f t="shared" si="30"/>
      </c>
      <c r="K377" s="3" t="e">
        <f>MATCH(J377,#REF!,0)</f>
        <v>#REF!</v>
      </c>
      <c r="L377" s="4" t="str">
        <f ca="1" t="shared" si="32"/>
        <v>G</v>
      </c>
      <c r="M377" s="4" t="str">
        <f ca="1" t="shared" si="33"/>
        <v>G</v>
      </c>
      <c r="N377" s="4" t="str">
        <f ca="1" t="shared" si="34"/>
        <v>G</v>
      </c>
    </row>
    <row r="378" spans="9:14" ht="15">
      <c r="I378" s="5" t="str">
        <f ca="1" t="shared" si="31"/>
        <v>LOCKED</v>
      </c>
      <c r="J378" s="2">
        <f t="shared" si="30"/>
      </c>
      <c r="K378" s="3" t="e">
        <f>MATCH(J378,#REF!,0)</f>
        <v>#REF!</v>
      </c>
      <c r="L378" s="4" t="str">
        <f ca="1" t="shared" si="32"/>
        <v>G</v>
      </c>
      <c r="M378" s="4" t="str">
        <f ca="1" t="shared" si="33"/>
        <v>G</v>
      </c>
      <c r="N378" s="4" t="str">
        <f ca="1" t="shared" si="34"/>
        <v>G</v>
      </c>
    </row>
    <row r="379" spans="9:14" ht="15">
      <c r="I379" s="5" t="str">
        <f ca="1" t="shared" si="31"/>
        <v>LOCKED</v>
      </c>
      <c r="J379" s="2">
        <f t="shared" si="30"/>
      </c>
      <c r="K379" s="3" t="e">
        <f>MATCH(J379,#REF!,0)</f>
        <v>#REF!</v>
      </c>
      <c r="L379" s="4" t="str">
        <f ca="1" t="shared" si="32"/>
        <v>G</v>
      </c>
      <c r="M379" s="4" t="str">
        <f ca="1" t="shared" si="33"/>
        <v>G</v>
      </c>
      <c r="N379" s="4" t="str">
        <f ca="1" t="shared" si="34"/>
        <v>G</v>
      </c>
    </row>
    <row r="380" spans="9:14" ht="15">
      <c r="I380" s="5" t="str">
        <f ca="1" t="shared" si="31"/>
        <v>LOCKED</v>
      </c>
      <c r="J380" s="2">
        <f t="shared" si="30"/>
      </c>
      <c r="K380" s="3" t="e">
        <f>MATCH(J380,#REF!,0)</f>
        <v>#REF!</v>
      </c>
      <c r="L380" s="4" t="str">
        <f ca="1" t="shared" si="32"/>
        <v>G</v>
      </c>
      <c r="M380" s="4" t="str">
        <f ca="1" t="shared" si="33"/>
        <v>G</v>
      </c>
      <c r="N380" s="4" t="str">
        <f ca="1" t="shared" si="34"/>
        <v>G</v>
      </c>
    </row>
    <row r="381" spans="9:14" ht="15">
      <c r="I381" s="5" t="str">
        <f ca="1" t="shared" si="31"/>
        <v>LOCKED</v>
      </c>
      <c r="J381" s="2">
        <f t="shared" si="30"/>
      </c>
      <c r="K381" s="3" t="e">
        <f>MATCH(J381,#REF!,0)</f>
        <v>#REF!</v>
      </c>
      <c r="L381" s="4" t="str">
        <f ca="1" t="shared" si="32"/>
        <v>G</v>
      </c>
      <c r="M381" s="4" t="str">
        <f ca="1" t="shared" si="33"/>
        <v>G</v>
      </c>
      <c r="N381" s="4" t="str">
        <f ca="1" t="shared" si="34"/>
        <v>G</v>
      </c>
    </row>
    <row r="382" spans="9:14" ht="15">
      <c r="I382" s="5" t="str">
        <f ca="1" t="shared" si="31"/>
        <v>LOCKED</v>
      </c>
      <c r="J382" s="2">
        <f t="shared" si="30"/>
      </c>
      <c r="K382" s="3" t="e">
        <f>MATCH(J382,#REF!,0)</f>
        <v>#REF!</v>
      </c>
      <c r="L382" s="4" t="str">
        <f ca="1" t="shared" si="32"/>
        <v>G</v>
      </c>
      <c r="M382" s="4" t="str">
        <f ca="1" t="shared" si="33"/>
        <v>G</v>
      </c>
      <c r="N382" s="4" t="str">
        <f ca="1" t="shared" si="34"/>
        <v>G</v>
      </c>
    </row>
    <row r="383" spans="9:14" ht="15">
      <c r="I383" s="5" t="str">
        <f ca="1" t="shared" si="31"/>
        <v>LOCKED</v>
      </c>
      <c r="J383" s="2">
        <f t="shared" si="30"/>
      </c>
      <c r="K383" s="3" t="e">
        <f>MATCH(J383,#REF!,0)</f>
        <v>#REF!</v>
      </c>
      <c r="L383" s="4" t="str">
        <f ca="1" t="shared" si="32"/>
        <v>G</v>
      </c>
      <c r="M383" s="4" t="str">
        <f ca="1" t="shared" si="33"/>
        <v>G</v>
      </c>
      <c r="N383" s="4" t="str">
        <f ca="1" t="shared" si="34"/>
        <v>G</v>
      </c>
    </row>
    <row r="384" spans="9:14" ht="15">
      <c r="I384" s="5" t="str">
        <f ca="1" t="shared" si="31"/>
        <v>LOCKED</v>
      </c>
      <c r="J384" s="2">
        <f t="shared" si="30"/>
      </c>
      <c r="K384" s="3" t="e">
        <f>MATCH(J384,#REF!,0)</f>
        <v>#REF!</v>
      </c>
      <c r="L384" s="4" t="str">
        <f ca="1" t="shared" si="32"/>
        <v>G</v>
      </c>
      <c r="M384" s="4" t="str">
        <f ca="1" t="shared" si="33"/>
        <v>G</v>
      </c>
      <c r="N384" s="4" t="str">
        <f ca="1" t="shared" si="34"/>
        <v>G</v>
      </c>
    </row>
    <row r="385" spans="9:14" ht="15">
      <c r="I385" s="5" t="str">
        <f ca="1" t="shared" si="31"/>
        <v>LOCKED</v>
      </c>
      <c r="J385" s="2">
        <f t="shared" si="30"/>
      </c>
      <c r="K385" s="3" t="e">
        <f>MATCH(J385,#REF!,0)</f>
        <v>#REF!</v>
      </c>
      <c r="L385" s="4" t="str">
        <f ca="1" t="shared" si="32"/>
        <v>G</v>
      </c>
      <c r="M385" s="4" t="str">
        <f ca="1" t="shared" si="33"/>
        <v>G</v>
      </c>
      <c r="N385" s="4" t="str">
        <f ca="1" t="shared" si="34"/>
        <v>G</v>
      </c>
    </row>
    <row r="386" spans="9:14" ht="15">
      <c r="I386" s="5" t="str">
        <f ca="1" t="shared" si="31"/>
        <v>LOCKED</v>
      </c>
      <c r="J386" s="2">
        <f t="shared" si="30"/>
      </c>
      <c r="K386" s="3" t="e">
        <f>MATCH(J386,#REF!,0)</f>
        <v>#REF!</v>
      </c>
      <c r="L386" s="4" t="str">
        <f ca="1" t="shared" si="32"/>
        <v>G</v>
      </c>
      <c r="M386" s="4" t="str">
        <f ca="1" t="shared" si="33"/>
        <v>G</v>
      </c>
      <c r="N386" s="4" t="str">
        <f ca="1" t="shared" si="34"/>
        <v>G</v>
      </c>
    </row>
    <row r="387" spans="9:14" ht="15">
      <c r="I387" s="5" t="str">
        <f ca="1" t="shared" si="31"/>
        <v>LOCKED</v>
      </c>
      <c r="J387" s="2">
        <f aca="true" t="shared" si="35" ref="J387:J450">CLEAN(CONCATENATE(TRIM($A387),TRIM($C387),IF(LEFT($D387)&lt;&gt;"E",TRIM($D387),),TRIM($E387)))</f>
      </c>
      <c r="K387" s="3" t="e">
        <f>MATCH(J387,#REF!,0)</f>
        <v>#REF!</v>
      </c>
      <c r="L387" s="4" t="str">
        <f ca="1" t="shared" si="32"/>
        <v>G</v>
      </c>
      <c r="M387" s="4" t="str">
        <f ca="1" t="shared" si="33"/>
        <v>G</v>
      </c>
      <c r="N387" s="4" t="str">
        <f ca="1" t="shared" si="34"/>
        <v>G</v>
      </c>
    </row>
    <row r="388" spans="9:14" ht="15">
      <c r="I388" s="5" t="str">
        <f aca="true" ca="1" t="shared" si="36" ref="I388:I451">IF(CELL("protect",$G388)=1,"LOCKED","")</f>
        <v>LOCKED</v>
      </c>
      <c r="J388" s="2">
        <f t="shared" si="35"/>
      </c>
      <c r="K388" s="3" t="e">
        <f>MATCH(J388,#REF!,0)</f>
        <v>#REF!</v>
      </c>
      <c r="L388" s="4" t="str">
        <f aca="true" ca="1" t="shared" si="37" ref="L388:L451">CELL("format",$F388)</f>
        <v>G</v>
      </c>
      <c r="M388" s="4" t="str">
        <f aca="true" ca="1" t="shared" si="38" ref="M388:M451">CELL("format",$G388)</f>
        <v>G</v>
      </c>
      <c r="N388" s="4" t="str">
        <f aca="true" ca="1" t="shared" si="39" ref="N388:N451">CELL("format",$H388)</f>
        <v>G</v>
      </c>
    </row>
    <row r="389" spans="9:14" ht="15">
      <c r="I389" s="5" t="str">
        <f ca="1" t="shared" si="36"/>
        <v>LOCKED</v>
      </c>
      <c r="J389" s="2">
        <f t="shared" si="35"/>
      </c>
      <c r="K389" s="3" t="e">
        <f>MATCH(J389,#REF!,0)</f>
        <v>#REF!</v>
      </c>
      <c r="L389" s="4" t="str">
        <f ca="1" t="shared" si="37"/>
        <v>G</v>
      </c>
      <c r="M389" s="4" t="str">
        <f ca="1" t="shared" si="38"/>
        <v>G</v>
      </c>
      <c r="N389" s="4" t="str">
        <f ca="1" t="shared" si="39"/>
        <v>G</v>
      </c>
    </row>
    <row r="390" spans="9:14" ht="15">
      <c r="I390" s="5" t="str">
        <f ca="1" t="shared" si="36"/>
        <v>LOCKED</v>
      </c>
      <c r="J390" s="2">
        <f t="shared" si="35"/>
      </c>
      <c r="K390" s="3" t="e">
        <f>MATCH(J390,#REF!,0)</f>
        <v>#REF!</v>
      </c>
      <c r="L390" s="4" t="str">
        <f ca="1" t="shared" si="37"/>
        <v>G</v>
      </c>
      <c r="M390" s="4" t="str">
        <f ca="1" t="shared" si="38"/>
        <v>G</v>
      </c>
      <c r="N390" s="4" t="str">
        <f ca="1" t="shared" si="39"/>
        <v>G</v>
      </c>
    </row>
    <row r="391" spans="9:14" ht="15">
      <c r="I391" s="5" t="str">
        <f ca="1" t="shared" si="36"/>
        <v>LOCKED</v>
      </c>
      <c r="J391" s="2">
        <f t="shared" si="35"/>
      </c>
      <c r="K391" s="3" t="e">
        <f>MATCH(J391,#REF!,0)</f>
        <v>#REF!</v>
      </c>
      <c r="L391" s="4" t="str">
        <f ca="1" t="shared" si="37"/>
        <v>G</v>
      </c>
      <c r="M391" s="4" t="str">
        <f ca="1" t="shared" si="38"/>
        <v>G</v>
      </c>
      <c r="N391" s="4" t="str">
        <f ca="1" t="shared" si="39"/>
        <v>G</v>
      </c>
    </row>
    <row r="392" spans="9:14" ht="15">
      <c r="I392" s="5" t="str">
        <f ca="1" t="shared" si="36"/>
        <v>LOCKED</v>
      </c>
      <c r="J392" s="2">
        <f t="shared" si="35"/>
      </c>
      <c r="K392" s="3" t="e">
        <f>MATCH(J392,#REF!,0)</f>
        <v>#REF!</v>
      </c>
      <c r="L392" s="4" t="str">
        <f ca="1" t="shared" si="37"/>
        <v>G</v>
      </c>
      <c r="M392" s="4" t="str">
        <f ca="1" t="shared" si="38"/>
        <v>G</v>
      </c>
      <c r="N392" s="4" t="str">
        <f ca="1" t="shared" si="39"/>
        <v>G</v>
      </c>
    </row>
    <row r="393" spans="9:14" ht="15">
      <c r="I393" s="5" t="str">
        <f ca="1" t="shared" si="36"/>
        <v>LOCKED</v>
      </c>
      <c r="J393" s="2">
        <f t="shared" si="35"/>
      </c>
      <c r="K393" s="3" t="e">
        <f>MATCH(J393,#REF!,0)</f>
        <v>#REF!</v>
      </c>
      <c r="L393" s="4" t="str">
        <f ca="1" t="shared" si="37"/>
        <v>G</v>
      </c>
      <c r="M393" s="4" t="str">
        <f ca="1" t="shared" si="38"/>
        <v>G</v>
      </c>
      <c r="N393" s="4" t="str">
        <f ca="1" t="shared" si="39"/>
        <v>G</v>
      </c>
    </row>
    <row r="394" spans="9:14" ht="15">
      <c r="I394" s="5" t="str">
        <f ca="1" t="shared" si="36"/>
        <v>LOCKED</v>
      </c>
      <c r="J394" s="2">
        <f t="shared" si="35"/>
      </c>
      <c r="K394" s="3" t="e">
        <f>MATCH(J394,#REF!,0)</f>
        <v>#REF!</v>
      </c>
      <c r="L394" s="4" t="str">
        <f ca="1" t="shared" si="37"/>
        <v>G</v>
      </c>
      <c r="M394" s="4" t="str">
        <f ca="1" t="shared" si="38"/>
        <v>G</v>
      </c>
      <c r="N394" s="4" t="str">
        <f ca="1" t="shared" si="39"/>
        <v>G</v>
      </c>
    </row>
    <row r="395" spans="9:14" ht="15">
      <c r="I395" s="5" t="str">
        <f ca="1" t="shared" si="36"/>
        <v>LOCKED</v>
      </c>
      <c r="J395" s="2">
        <f t="shared" si="35"/>
      </c>
      <c r="K395" s="3" t="e">
        <f>MATCH(J395,#REF!,0)</f>
        <v>#REF!</v>
      </c>
      <c r="L395" s="4" t="str">
        <f ca="1" t="shared" si="37"/>
        <v>G</v>
      </c>
      <c r="M395" s="4" t="str">
        <f ca="1" t="shared" si="38"/>
        <v>G</v>
      </c>
      <c r="N395" s="4" t="str">
        <f ca="1" t="shared" si="39"/>
        <v>G</v>
      </c>
    </row>
    <row r="396" spans="9:14" ht="15">
      <c r="I396" s="5" t="str">
        <f ca="1" t="shared" si="36"/>
        <v>LOCKED</v>
      </c>
      <c r="J396" s="2">
        <f t="shared" si="35"/>
      </c>
      <c r="K396" s="3" t="e">
        <f>MATCH(J396,#REF!,0)</f>
        <v>#REF!</v>
      </c>
      <c r="L396" s="4" t="str">
        <f ca="1" t="shared" si="37"/>
        <v>G</v>
      </c>
      <c r="M396" s="4" t="str">
        <f ca="1" t="shared" si="38"/>
        <v>G</v>
      </c>
      <c r="N396" s="4" t="str">
        <f ca="1" t="shared" si="39"/>
        <v>G</v>
      </c>
    </row>
    <row r="397" spans="9:14" ht="15">
      <c r="I397" s="5" t="str">
        <f ca="1" t="shared" si="36"/>
        <v>LOCKED</v>
      </c>
      <c r="J397" s="2">
        <f t="shared" si="35"/>
      </c>
      <c r="K397" s="3" t="e">
        <f>MATCH(J397,#REF!,0)</f>
        <v>#REF!</v>
      </c>
      <c r="L397" s="4" t="str">
        <f ca="1" t="shared" si="37"/>
        <v>G</v>
      </c>
      <c r="M397" s="4" t="str">
        <f ca="1" t="shared" si="38"/>
        <v>G</v>
      </c>
      <c r="N397" s="4" t="str">
        <f ca="1" t="shared" si="39"/>
        <v>G</v>
      </c>
    </row>
    <row r="398" spans="9:14" ht="15">
      <c r="I398" s="5" t="str">
        <f ca="1" t="shared" si="36"/>
        <v>LOCKED</v>
      </c>
      <c r="J398" s="2">
        <f t="shared" si="35"/>
      </c>
      <c r="K398" s="3" t="e">
        <f>MATCH(J398,#REF!,0)</f>
        <v>#REF!</v>
      </c>
      <c r="L398" s="4" t="str">
        <f ca="1" t="shared" si="37"/>
        <v>G</v>
      </c>
      <c r="M398" s="4" t="str">
        <f ca="1" t="shared" si="38"/>
        <v>G</v>
      </c>
      <c r="N398" s="4" t="str">
        <f ca="1" t="shared" si="39"/>
        <v>G</v>
      </c>
    </row>
    <row r="399" spans="9:14" ht="15">
      <c r="I399" s="5" t="str">
        <f ca="1" t="shared" si="36"/>
        <v>LOCKED</v>
      </c>
      <c r="J399" s="2">
        <f t="shared" si="35"/>
      </c>
      <c r="K399" s="3" t="e">
        <f>MATCH(J399,#REF!,0)</f>
        <v>#REF!</v>
      </c>
      <c r="L399" s="4" t="str">
        <f ca="1" t="shared" si="37"/>
        <v>G</v>
      </c>
      <c r="M399" s="4" t="str">
        <f ca="1" t="shared" si="38"/>
        <v>G</v>
      </c>
      <c r="N399" s="4" t="str">
        <f ca="1" t="shared" si="39"/>
        <v>G</v>
      </c>
    </row>
    <row r="400" spans="9:14" ht="15">
      <c r="I400" s="5" t="str">
        <f ca="1" t="shared" si="36"/>
        <v>LOCKED</v>
      </c>
      <c r="J400" s="2">
        <f t="shared" si="35"/>
      </c>
      <c r="K400" s="3" t="e">
        <f>MATCH(J400,#REF!,0)</f>
        <v>#REF!</v>
      </c>
      <c r="L400" s="4" t="str">
        <f ca="1" t="shared" si="37"/>
        <v>G</v>
      </c>
      <c r="M400" s="4" t="str">
        <f ca="1" t="shared" si="38"/>
        <v>G</v>
      </c>
      <c r="N400" s="4" t="str">
        <f ca="1" t="shared" si="39"/>
        <v>G</v>
      </c>
    </row>
    <row r="401" spans="9:14" ht="15">
      <c r="I401" s="5" t="str">
        <f ca="1" t="shared" si="36"/>
        <v>LOCKED</v>
      </c>
      <c r="J401" s="2">
        <f t="shared" si="35"/>
      </c>
      <c r="K401" s="3" t="e">
        <f>MATCH(J401,#REF!,0)</f>
        <v>#REF!</v>
      </c>
      <c r="L401" s="4" t="str">
        <f ca="1" t="shared" si="37"/>
        <v>G</v>
      </c>
      <c r="M401" s="4" t="str">
        <f ca="1" t="shared" si="38"/>
        <v>G</v>
      </c>
      <c r="N401" s="4" t="str">
        <f ca="1" t="shared" si="39"/>
        <v>G</v>
      </c>
    </row>
    <row r="402" spans="9:14" ht="15">
      <c r="I402" s="5" t="str">
        <f ca="1" t="shared" si="36"/>
        <v>LOCKED</v>
      </c>
      <c r="J402" s="2">
        <f t="shared" si="35"/>
      </c>
      <c r="K402" s="3" t="e">
        <f>MATCH(J402,#REF!,0)</f>
        <v>#REF!</v>
      </c>
      <c r="L402" s="4" t="str">
        <f ca="1" t="shared" si="37"/>
        <v>G</v>
      </c>
      <c r="M402" s="4" t="str">
        <f ca="1" t="shared" si="38"/>
        <v>G</v>
      </c>
      <c r="N402" s="4" t="str">
        <f ca="1" t="shared" si="39"/>
        <v>G</v>
      </c>
    </row>
    <row r="403" spans="9:14" ht="15">
      <c r="I403" s="5" t="str">
        <f ca="1" t="shared" si="36"/>
        <v>LOCKED</v>
      </c>
      <c r="J403" s="2">
        <f t="shared" si="35"/>
      </c>
      <c r="K403" s="3" t="e">
        <f>MATCH(J403,#REF!,0)</f>
        <v>#REF!</v>
      </c>
      <c r="L403" s="4" t="str">
        <f ca="1" t="shared" si="37"/>
        <v>G</v>
      </c>
      <c r="M403" s="4" t="str">
        <f ca="1" t="shared" si="38"/>
        <v>G</v>
      </c>
      <c r="N403" s="4" t="str">
        <f ca="1" t="shared" si="39"/>
        <v>G</v>
      </c>
    </row>
    <row r="404" spans="9:14" ht="15">
      <c r="I404" s="5" t="str">
        <f ca="1" t="shared" si="36"/>
        <v>LOCKED</v>
      </c>
      <c r="J404" s="2">
        <f t="shared" si="35"/>
      </c>
      <c r="K404" s="3" t="e">
        <f>MATCH(J404,#REF!,0)</f>
        <v>#REF!</v>
      </c>
      <c r="L404" s="4" t="str">
        <f ca="1" t="shared" si="37"/>
        <v>G</v>
      </c>
      <c r="M404" s="4" t="str">
        <f ca="1" t="shared" si="38"/>
        <v>G</v>
      </c>
      <c r="N404" s="4" t="str">
        <f ca="1" t="shared" si="39"/>
        <v>G</v>
      </c>
    </row>
    <row r="405" spans="9:14" ht="15">
      <c r="I405" s="5" t="str">
        <f ca="1" t="shared" si="36"/>
        <v>LOCKED</v>
      </c>
      <c r="J405" s="2">
        <f t="shared" si="35"/>
      </c>
      <c r="K405" s="3" t="e">
        <f>MATCH(J405,#REF!,0)</f>
        <v>#REF!</v>
      </c>
      <c r="L405" s="4" t="str">
        <f ca="1" t="shared" si="37"/>
        <v>G</v>
      </c>
      <c r="M405" s="4" t="str">
        <f ca="1" t="shared" si="38"/>
        <v>G</v>
      </c>
      <c r="N405" s="4" t="str">
        <f ca="1" t="shared" si="39"/>
        <v>G</v>
      </c>
    </row>
    <row r="406" spans="9:14" ht="15">
      <c r="I406" s="5" t="str">
        <f ca="1" t="shared" si="36"/>
        <v>LOCKED</v>
      </c>
      <c r="J406" s="2">
        <f t="shared" si="35"/>
      </c>
      <c r="K406" s="3" t="e">
        <f>MATCH(J406,#REF!,0)</f>
        <v>#REF!</v>
      </c>
      <c r="L406" s="4" t="str">
        <f ca="1" t="shared" si="37"/>
        <v>G</v>
      </c>
      <c r="M406" s="4" t="str">
        <f ca="1" t="shared" si="38"/>
        <v>G</v>
      </c>
      <c r="N406" s="4" t="str">
        <f ca="1" t="shared" si="39"/>
        <v>G</v>
      </c>
    </row>
    <row r="407" spans="9:14" ht="15">
      <c r="I407" s="5" t="str">
        <f ca="1" t="shared" si="36"/>
        <v>LOCKED</v>
      </c>
      <c r="J407" s="2">
        <f t="shared" si="35"/>
      </c>
      <c r="K407" s="3" t="e">
        <f>MATCH(J407,#REF!,0)</f>
        <v>#REF!</v>
      </c>
      <c r="L407" s="4" t="str">
        <f ca="1" t="shared" si="37"/>
        <v>G</v>
      </c>
      <c r="M407" s="4" t="str">
        <f ca="1" t="shared" si="38"/>
        <v>G</v>
      </c>
      <c r="N407" s="4" t="str">
        <f ca="1" t="shared" si="39"/>
        <v>G</v>
      </c>
    </row>
    <row r="408" spans="9:14" ht="15">
      <c r="I408" s="5" t="str">
        <f ca="1" t="shared" si="36"/>
        <v>LOCKED</v>
      </c>
      <c r="J408" s="2">
        <f t="shared" si="35"/>
      </c>
      <c r="K408" s="3" t="e">
        <f>MATCH(J408,#REF!,0)</f>
        <v>#REF!</v>
      </c>
      <c r="L408" s="4" t="str">
        <f ca="1" t="shared" si="37"/>
        <v>G</v>
      </c>
      <c r="M408" s="4" t="str">
        <f ca="1" t="shared" si="38"/>
        <v>G</v>
      </c>
      <c r="N408" s="4" t="str">
        <f ca="1" t="shared" si="39"/>
        <v>G</v>
      </c>
    </row>
    <row r="409" spans="9:14" ht="15">
      <c r="I409" s="5" t="str">
        <f ca="1" t="shared" si="36"/>
        <v>LOCKED</v>
      </c>
      <c r="J409" s="2">
        <f t="shared" si="35"/>
      </c>
      <c r="K409" s="3" t="e">
        <f>MATCH(J409,#REF!,0)</f>
        <v>#REF!</v>
      </c>
      <c r="L409" s="4" t="str">
        <f ca="1" t="shared" si="37"/>
        <v>G</v>
      </c>
      <c r="M409" s="4" t="str">
        <f ca="1" t="shared" si="38"/>
        <v>G</v>
      </c>
      <c r="N409" s="4" t="str">
        <f ca="1" t="shared" si="39"/>
        <v>G</v>
      </c>
    </row>
    <row r="410" spans="9:14" ht="15">
      <c r="I410" s="5" t="str">
        <f ca="1" t="shared" si="36"/>
        <v>LOCKED</v>
      </c>
      <c r="J410" s="2">
        <f t="shared" si="35"/>
      </c>
      <c r="K410" s="3" t="e">
        <f>MATCH(J410,#REF!,0)</f>
        <v>#REF!</v>
      </c>
      <c r="L410" s="4" t="str">
        <f ca="1" t="shared" si="37"/>
        <v>G</v>
      </c>
      <c r="M410" s="4" t="str">
        <f ca="1" t="shared" si="38"/>
        <v>G</v>
      </c>
      <c r="N410" s="4" t="str">
        <f ca="1" t="shared" si="39"/>
        <v>G</v>
      </c>
    </row>
    <row r="411" spans="9:14" ht="15">
      <c r="I411" s="5" t="str">
        <f ca="1" t="shared" si="36"/>
        <v>LOCKED</v>
      </c>
      <c r="J411" s="2">
        <f t="shared" si="35"/>
      </c>
      <c r="K411" s="3" t="e">
        <f>MATCH(J411,#REF!,0)</f>
        <v>#REF!</v>
      </c>
      <c r="L411" s="4" t="str">
        <f ca="1" t="shared" si="37"/>
        <v>G</v>
      </c>
      <c r="M411" s="4" t="str">
        <f ca="1" t="shared" si="38"/>
        <v>G</v>
      </c>
      <c r="N411" s="4" t="str">
        <f ca="1" t="shared" si="39"/>
        <v>G</v>
      </c>
    </row>
    <row r="412" spans="9:14" ht="15">
      <c r="I412" s="5" t="str">
        <f ca="1" t="shared" si="36"/>
        <v>LOCKED</v>
      </c>
      <c r="J412" s="2">
        <f t="shared" si="35"/>
      </c>
      <c r="K412" s="3" t="e">
        <f>MATCH(J412,#REF!,0)</f>
        <v>#REF!</v>
      </c>
      <c r="L412" s="4" t="str">
        <f ca="1" t="shared" si="37"/>
        <v>G</v>
      </c>
      <c r="M412" s="4" t="str">
        <f ca="1" t="shared" si="38"/>
        <v>G</v>
      </c>
      <c r="N412" s="4" t="str">
        <f ca="1" t="shared" si="39"/>
        <v>G</v>
      </c>
    </row>
    <row r="413" spans="9:14" ht="15">
      <c r="I413" s="5" t="str">
        <f ca="1" t="shared" si="36"/>
        <v>LOCKED</v>
      </c>
      <c r="J413" s="2">
        <f t="shared" si="35"/>
      </c>
      <c r="K413" s="3" t="e">
        <f>MATCH(J413,#REF!,0)</f>
        <v>#REF!</v>
      </c>
      <c r="L413" s="4" t="str">
        <f ca="1" t="shared" si="37"/>
        <v>G</v>
      </c>
      <c r="M413" s="4" t="str">
        <f ca="1" t="shared" si="38"/>
        <v>G</v>
      </c>
      <c r="N413" s="4" t="str">
        <f ca="1" t="shared" si="39"/>
        <v>G</v>
      </c>
    </row>
    <row r="414" spans="9:14" ht="15">
      <c r="I414" s="5" t="str">
        <f ca="1" t="shared" si="36"/>
        <v>LOCKED</v>
      </c>
      <c r="J414" s="2">
        <f t="shared" si="35"/>
      </c>
      <c r="K414" s="3" t="e">
        <f>MATCH(J414,#REF!,0)</f>
        <v>#REF!</v>
      </c>
      <c r="L414" s="4" t="str">
        <f ca="1" t="shared" si="37"/>
        <v>G</v>
      </c>
      <c r="M414" s="4" t="str">
        <f ca="1" t="shared" si="38"/>
        <v>G</v>
      </c>
      <c r="N414" s="4" t="str">
        <f ca="1" t="shared" si="39"/>
        <v>G</v>
      </c>
    </row>
    <row r="415" spans="9:14" ht="15">
      <c r="I415" s="5" t="str">
        <f ca="1" t="shared" si="36"/>
        <v>LOCKED</v>
      </c>
      <c r="J415" s="2">
        <f t="shared" si="35"/>
      </c>
      <c r="K415" s="3" t="e">
        <f>MATCH(J415,#REF!,0)</f>
        <v>#REF!</v>
      </c>
      <c r="L415" s="4" t="str">
        <f ca="1" t="shared" si="37"/>
        <v>G</v>
      </c>
      <c r="M415" s="4" t="str">
        <f ca="1" t="shared" si="38"/>
        <v>G</v>
      </c>
      <c r="N415" s="4" t="str">
        <f ca="1" t="shared" si="39"/>
        <v>G</v>
      </c>
    </row>
    <row r="416" spans="9:14" ht="15">
      <c r="I416" s="5" t="str">
        <f ca="1" t="shared" si="36"/>
        <v>LOCKED</v>
      </c>
      <c r="J416" s="2">
        <f t="shared" si="35"/>
      </c>
      <c r="K416" s="3" t="e">
        <f>MATCH(J416,#REF!,0)</f>
        <v>#REF!</v>
      </c>
      <c r="L416" s="4" t="str">
        <f ca="1" t="shared" si="37"/>
        <v>G</v>
      </c>
      <c r="M416" s="4" t="str">
        <f ca="1" t="shared" si="38"/>
        <v>G</v>
      </c>
      <c r="N416" s="4" t="str">
        <f ca="1" t="shared" si="39"/>
        <v>G</v>
      </c>
    </row>
    <row r="417" spans="9:14" ht="15">
      <c r="I417" s="5" t="str">
        <f ca="1" t="shared" si="36"/>
        <v>LOCKED</v>
      </c>
      <c r="J417" s="2">
        <f t="shared" si="35"/>
      </c>
      <c r="K417" s="3" t="e">
        <f>MATCH(J417,#REF!,0)</f>
        <v>#REF!</v>
      </c>
      <c r="L417" s="4" t="str">
        <f ca="1" t="shared" si="37"/>
        <v>G</v>
      </c>
      <c r="M417" s="4" t="str">
        <f ca="1" t="shared" si="38"/>
        <v>G</v>
      </c>
      <c r="N417" s="4" t="str">
        <f ca="1" t="shared" si="39"/>
        <v>G</v>
      </c>
    </row>
    <row r="418" spans="9:14" ht="15">
      <c r="I418" s="5" t="str">
        <f ca="1" t="shared" si="36"/>
        <v>LOCKED</v>
      </c>
      <c r="J418" s="2">
        <f t="shared" si="35"/>
      </c>
      <c r="K418" s="3" t="e">
        <f>MATCH(J418,#REF!,0)</f>
        <v>#REF!</v>
      </c>
      <c r="L418" s="4" t="str">
        <f ca="1" t="shared" si="37"/>
        <v>G</v>
      </c>
      <c r="M418" s="4" t="str">
        <f ca="1" t="shared" si="38"/>
        <v>G</v>
      </c>
      <c r="N418" s="4" t="str">
        <f ca="1" t="shared" si="39"/>
        <v>G</v>
      </c>
    </row>
    <row r="419" spans="9:14" ht="15">
      <c r="I419" s="5" t="str">
        <f ca="1" t="shared" si="36"/>
        <v>LOCKED</v>
      </c>
      <c r="J419" s="2">
        <f t="shared" si="35"/>
      </c>
      <c r="K419" s="3" t="e">
        <f>MATCH(J419,#REF!,0)</f>
        <v>#REF!</v>
      </c>
      <c r="L419" s="4" t="str">
        <f ca="1" t="shared" si="37"/>
        <v>G</v>
      </c>
      <c r="M419" s="4" t="str">
        <f ca="1" t="shared" si="38"/>
        <v>G</v>
      </c>
      <c r="N419" s="4" t="str">
        <f ca="1" t="shared" si="39"/>
        <v>G</v>
      </c>
    </row>
    <row r="420" spans="9:14" ht="15">
      <c r="I420" s="5" t="str">
        <f ca="1" t="shared" si="36"/>
        <v>LOCKED</v>
      </c>
      <c r="J420" s="2">
        <f t="shared" si="35"/>
      </c>
      <c r="K420" s="3" t="e">
        <f>MATCH(J420,#REF!,0)</f>
        <v>#REF!</v>
      </c>
      <c r="L420" s="4" t="str">
        <f ca="1" t="shared" si="37"/>
        <v>G</v>
      </c>
      <c r="M420" s="4" t="str">
        <f ca="1" t="shared" si="38"/>
        <v>G</v>
      </c>
      <c r="N420" s="4" t="str">
        <f ca="1" t="shared" si="39"/>
        <v>G</v>
      </c>
    </row>
    <row r="421" spans="9:14" ht="15">
      <c r="I421" s="5" t="str">
        <f ca="1" t="shared" si="36"/>
        <v>LOCKED</v>
      </c>
      <c r="J421" s="2">
        <f t="shared" si="35"/>
      </c>
      <c r="K421" s="3" t="e">
        <f>MATCH(J421,#REF!,0)</f>
        <v>#REF!</v>
      </c>
      <c r="L421" s="4" t="str">
        <f ca="1" t="shared" si="37"/>
        <v>G</v>
      </c>
      <c r="M421" s="4" t="str">
        <f ca="1" t="shared" si="38"/>
        <v>G</v>
      </c>
      <c r="N421" s="4" t="str">
        <f ca="1" t="shared" si="39"/>
        <v>G</v>
      </c>
    </row>
    <row r="422" spans="9:14" ht="15">
      <c r="I422" s="5" t="str">
        <f ca="1" t="shared" si="36"/>
        <v>LOCKED</v>
      </c>
      <c r="J422" s="2">
        <f t="shared" si="35"/>
      </c>
      <c r="K422" s="3" t="e">
        <f>MATCH(J422,#REF!,0)</f>
        <v>#REF!</v>
      </c>
      <c r="L422" s="4" t="str">
        <f ca="1" t="shared" si="37"/>
        <v>G</v>
      </c>
      <c r="M422" s="4" t="str">
        <f ca="1" t="shared" si="38"/>
        <v>G</v>
      </c>
      <c r="N422" s="4" t="str">
        <f ca="1" t="shared" si="39"/>
        <v>G</v>
      </c>
    </row>
    <row r="423" spans="9:14" ht="15">
      <c r="I423" s="5" t="str">
        <f ca="1" t="shared" si="36"/>
        <v>LOCKED</v>
      </c>
      <c r="J423" s="2">
        <f t="shared" si="35"/>
      </c>
      <c r="K423" s="3" t="e">
        <f>MATCH(J423,#REF!,0)</f>
        <v>#REF!</v>
      </c>
      <c r="L423" s="4" t="str">
        <f ca="1" t="shared" si="37"/>
        <v>G</v>
      </c>
      <c r="M423" s="4" t="str">
        <f ca="1" t="shared" si="38"/>
        <v>G</v>
      </c>
      <c r="N423" s="4" t="str">
        <f ca="1" t="shared" si="39"/>
        <v>G</v>
      </c>
    </row>
    <row r="424" spans="9:14" ht="15">
      <c r="I424" s="5" t="str">
        <f ca="1" t="shared" si="36"/>
        <v>LOCKED</v>
      </c>
      <c r="J424" s="2">
        <f t="shared" si="35"/>
      </c>
      <c r="K424" s="3" t="e">
        <f>MATCH(J424,#REF!,0)</f>
        <v>#REF!</v>
      </c>
      <c r="L424" s="4" t="str">
        <f ca="1" t="shared" si="37"/>
        <v>G</v>
      </c>
      <c r="M424" s="4" t="str">
        <f ca="1" t="shared" si="38"/>
        <v>G</v>
      </c>
      <c r="N424" s="4" t="str">
        <f ca="1" t="shared" si="39"/>
        <v>G</v>
      </c>
    </row>
    <row r="425" spans="9:14" ht="15">
      <c r="I425" s="5" t="str">
        <f ca="1" t="shared" si="36"/>
        <v>LOCKED</v>
      </c>
      <c r="J425" s="2">
        <f t="shared" si="35"/>
      </c>
      <c r="K425" s="3" t="e">
        <f>MATCH(J425,#REF!,0)</f>
        <v>#REF!</v>
      </c>
      <c r="L425" s="4" t="str">
        <f ca="1" t="shared" si="37"/>
        <v>G</v>
      </c>
      <c r="M425" s="4" t="str">
        <f ca="1" t="shared" si="38"/>
        <v>G</v>
      </c>
      <c r="N425" s="4" t="str">
        <f ca="1" t="shared" si="39"/>
        <v>G</v>
      </c>
    </row>
    <row r="426" spans="9:14" ht="15">
      <c r="I426" s="5" t="str">
        <f ca="1" t="shared" si="36"/>
        <v>LOCKED</v>
      </c>
      <c r="J426" s="2">
        <f t="shared" si="35"/>
      </c>
      <c r="K426" s="3" t="e">
        <f>MATCH(J426,#REF!,0)</f>
        <v>#REF!</v>
      </c>
      <c r="L426" s="4" t="str">
        <f ca="1" t="shared" si="37"/>
        <v>G</v>
      </c>
      <c r="M426" s="4" t="str">
        <f ca="1" t="shared" si="38"/>
        <v>G</v>
      </c>
      <c r="N426" s="4" t="str">
        <f ca="1" t="shared" si="39"/>
        <v>G</v>
      </c>
    </row>
    <row r="427" spans="9:14" ht="15">
      <c r="I427" s="5" t="str">
        <f ca="1" t="shared" si="36"/>
        <v>LOCKED</v>
      </c>
      <c r="J427" s="2">
        <f t="shared" si="35"/>
      </c>
      <c r="K427" s="3" t="e">
        <f>MATCH(J427,#REF!,0)</f>
        <v>#REF!</v>
      </c>
      <c r="L427" s="4" t="str">
        <f ca="1" t="shared" si="37"/>
        <v>G</v>
      </c>
      <c r="M427" s="4" t="str">
        <f ca="1" t="shared" si="38"/>
        <v>G</v>
      </c>
      <c r="N427" s="4" t="str">
        <f ca="1" t="shared" si="39"/>
        <v>G</v>
      </c>
    </row>
    <row r="428" spans="9:14" ht="15">
      <c r="I428" s="5" t="str">
        <f ca="1" t="shared" si="36"/>
        <v>LOCKED</v>
      </c>
      <c r="J428" s="2">
        <f t="shared" si="35"/>
      </c>
      <c r="K428" s="3" t="e">
        <f>MATCH(J428,#REF!,0)</f>
        <v>#REF!</v>
      </c>
      <c r="L428" s="4" t="str">
        <f ca="1" t="shared" si="37"/>
        <v>G</v>
      </c>
      <c r="M428" s="4" t="str">
        <f ca="1" t="shared" si="38"/>
        <v>G</v>
      </c>
      <c r="N428" s="4" t="str">
        <f ca="1" t="shared" si="39"/>
        <v>G</v>
      </c>
    </row>
    <row r="429" spans="9:14" ht="15">
      <c r="I429" s="5" t="str">
        <f ca="1" t="shared" si="36"/>
        <v>LOCKED</v>
      </c>
      <c r="J429" s="2">
        <f t="shared" si="35"/>
      </c>
      <c r="K429" s="3" t="e">
        <f>MATCH(J429,#REF!,0)</f>
        <v>#REF!</v>
      </c>
      <c r="L429" s="4" t="str">
        <f ca="1" t="shared" si="37"/>
        <v>G</v>
      </c>
      <c r="M429" s="4" t="str">
        <f ca="1" t="shared" si="38"/>
        <v>G</v>
      </c>
      <c r="N429" s="4" t="str">
        <f ca="1" t="shared" si="39"/>
        <v>G</v>
      </c>
    </row>
    <row r="430" spans="9:14" ht="15">
      <c r="I430" s="5" t="str">
        <f ca="1" t="shared" si="36"/>
        <v>LOCKED</v>
      </c>
      <c r="J430" s="2">
        <f t="shared" si="35"/>
      </c>
      <c r="K430" s="3" t="e">
        <f>MATCH(J430,#REF!,0)</f>
        <v>#REF!</v>
      </c>
      <c r="L430" s="4" t="str">
        <f ca="1" t="shared" si="37"/>
        <v>G</v>
      </c>
      <c r="M430" s="4" t="str">
        <f ca="1" t="shared" si="38"/>
        <v>G</v>
      </c>
      <c r="N430" s="4" t="str">
        <f ca="1" t="shared" si="39"/>
        <v>G</v>
      </c>
    </row>
    <row r="431" spans="9:14" ht="15">
      <c r="I431" s="5" t="str">
        <f ca="1" t="shared" si="36"/>
        <v>LOCKED</v>
      </c>
      <c r="J431" s="2">
        <f t="shared" si="35"/>
      </c>
      <c r="K431" s="3" t="e">
        <f>MATCH(J431,#REF!,0)</f>
        <v>#REF!</v>
      </c>
      <c r="L431" s="4" t="str">
        <f ca="1" t="shared" si="37"/>
        <v>G</v>
      </c>
      <c r="M431" s="4" t="str">
        <f ca="1" t="shared" si="38"/>
        <v>G</v>
      </c>
      <c r="N431" s="4" t="str">
        <f ca="1" t="shared" si="39"/>
        <v>G</v>
      </c>
    </row>
    <row r="432" spans="9:14" ht="15">
      <c r="I432" s="5" t="str">
        <f ca="1" t="shared" si="36"/>
        <v>LOCKED</v>
      </c>
      <c r="J432" s="2">
        <f t="shared" si="35"/>
      </c>
      <c r="K432" s="3" t="e">
        <f>MATCH(J432,#REF!,0)</f>
        <v>#REF!</v>
      </c>
      <c r="L432" s="4" t="str">
        <f ca="1" t="shared" si="37"/>
        <v>G</v>
      </c>
      <c r="M432" s="4" t="str">
        <f ca="1" t="shared" si="38"/>
        <v>G</v>
      </c>
      <c r="N432" s="4" t="str">
        <f ca="1" t="shared" si="39"/>
        <v>G</v>
      </c>
    </row>
    <row r="433" spans="9:14" ht="15">
      <c r="I433" s="5" t="str">
        <f ca="1" t="shared" si="36"/>
        <v>LOCKED</v>
      </c>
      <c r="J433" s="2">
        <f t="shared" si="35"/>
      </c>
      <c r="K433" s="3" t="e">
        <f>MATCH(J433,#REF!,0)</f>
        <v>#REF!</v>
      </c>
      <c r="L433" s="4" t="str">
        <f ca="1" t="shared" si="37"/>
        <v>G</v>
      </c>
      <c r="M433" s="4" t="str">
        <f ca="1" t="shared" si="38"/>
        <v>G</v>
      </c>
      <c r="N433" s="4" t="str">
        <f ca="1" t="shared" si="39"/>
        <v>G</v>
      </c>
    </row>
    <row r="434" spans="9:14" ht="15">
      <c r="I434" s="5" t="str">
        <f ca="1" t="shared" si="36"/>
        <v>LOCKED</v>
      </c>
      <c r="J434" s="2">
        <f t="shared" si="35"/>
      </c>
      <c r="K434" s="3" t="e">
        <f>MATCH(J434,#REF!,0)</f>
        <v>#REF!</v>
      </c>
      <c r="L434" s="4" t="str">
        <f ca="1" t="shared" si="37"/>
        <v>G</v>
      </c>
      <c r="M434" s="4" t="str">
        <f ca="1" t="shared" si="38"/>
        <v>G</v>
      </c>
      <c r="N434" s="4" t="str">
        <f ca="1" t="shared" si="39"/>
        <v>G</v>
      </c>
    </row>
    <row r="435" spans="9:14" ht="15">
      <c r="I435" s="5" t="str">
        <f ca="1" t="shared" si="36"/>
        <v>LOCKED</v>
      </c>
      <c r="J435" s="2">
        <f t="shared" si="35"/>
      </c>
      <c r="K435" s="3" t="e">
        <f>MATCH(J435,#REF!,0)</f>
        <v>#REF!</v>
      </c>
      <c r="L435" s="4" t="str">
        <f ca="1" t="shared" si="37"/>
        <v>G</v>
      </c>
      <c r="M435" s="4" t="str">
        <f ca="1" t="shared" si="38"/>
        <v>G</v>
      </c>
      <c r="N435" s="4" t="str">
        <f ca="1" t="shared" si="39"/>
        <v>G</v>
      </c>
    </row>
    <row r="436" spans="9:14" ht="15">
      <c r="I436" s="5" t="str">
        <f ca="1" t="shared" si="36"/>
        <v>LOCKED</v>
      </c>
      <c r="J436" s="2">
        <f t="shared" si="35"/>
      </c>
      <c r="K436" s="3" t="e">
        <f>MATCH(J436,#REF!,0)</f>
        <v>#REF!</v>
      </c>
      <c r="L436" s="4" t="str">
        <f ca="1" t="shared" si="37"/>
        <v>G</v>
      </c>
      <c r="M436" s="4" t="str">
        <f ca="1" t="shared" si="38"/>
        <v>G</v>
      </c>
      <c r="N436" s="4" t="str">
        <f ca="1" t="shared" si="39"/>
        <v>G</v>
      </c>
    </row>
    <row r="437" spans="9:14" ht="15">
      <c r="I437" s="5" t="str">
        <f ca="1" t="shared" si="36"/>
        <v>LOCKED</v>
      </c>
      <c r="J437" s="2">
        <f t="shared" si="35"/>
      </c>
      <c r="K437" s="3" t="e">
        <f>MATCH(J437,#REF!,0)</f>
        <v>#REF!</v>
      </c>
      <c r="L437" s="4" t="str">
        <f ca="1" t="shared" si="37"/>
        <v>G</v>
      </c>
      <c r="M437" s="4" t="str">
        <f ca="1" t="shared" si="38"/>
        <v>G</v>
      </c>
      <c r="N437" s="4" t="str">
        <f ca="1" t="shared" si="39"/>
        <v>G</v>
      </c>
    </row>
    <row r="438" spans="9:14" ht="15">
      <c r="I438" s="5" t="str">
        <f ca="1" t="shared" si="36"/>
        <v>LOCKED</v>
      </c>
      <c r="J438" s="2">
        <f t="shared" si="35"/>
      </c>
      <c r="K438" s="3" t="e">
        <f>MATCH(J438,#REF!,0)</f>
        <v>#REF!</v>
      </c>
      <c r="L438" s="4" t="str">
        <f ca="1" t="shared" si="37"/>
        <v>G</v>
      </c>
      <c r="M438" s="4" t="str">
        <f ca="1" t="shared" si="38"/>
        <v>G</v>
      </c>
      <c r="N438" s="4" t="str">
        <f ca="1" t="shared" si="39"/>
        <v>G</v>
      </c>
    </row>
    <row r="439" spans="9:14" ht="15">
      <c r="I439" s="5" t="str">
        <f ca="1" t="shared" si="36"/>
        <v>LOCKED</v>
      </c>
      <c r="J439" s="2">
        <f t="shared" si="35"/>
      </c>
      <c r="K439" s="3" t="e">
        <f>MATCH(J439,#REF!,0)</f>
        <v>#REF!</v>
      </c>
      <c r="L439" s="4" t="str">
        <f ca="1" t="shared" si="37"/>
        <v>G</v>
      </c>
      <c r="M439" s="4" t="str">
        <f ca="1" t="shared" si="38"/>
        <v>G</v>
      </c>
      <c r="N439" s="4" t="str">
        <f ca="1" t="shared" si="39"/>
        <v>G</v>
      </c>
    </row>
    <row r="440" spans="9:14" ht="15">
      <c r="I440" s="5" t="str">
        <f ca="1" t="shared" si="36"/>
        <v>LOCKED</v>
      </c>
      <c r="J440" s="2">
        <f t="shared" si="35"/>
      </c>
      <c r="K440" s="3" t="e">
        <f>MATCH(J440,#REF!,0)</f>
        <v>#REF!</v>
      </c>
      <c r="L440" s="4" t="str">
        <f ca="1" t="shared" si="37"/>
        <v>G</v>
      </c>
      <c r="M440" s="4" t="str">
        <f ca="1" t="shared" si="38"/>
        <v>G</v>
      </c>
      <c r="N440" s="4" t="str">
        <f ca="1" t="shared" si="39"/>
        <v>G</v>
      </c>
    </row>
    <row r="441" spans="9:14" ht="15">
      <c r="I441" s="5" t="str">
        <f ca="1" t="shared" si="36"/>
        <v>LOCKED</v>
      </c>
      <c r="J441" s="2">
        <f t="shared" si="35"/>
      </c>
      <c r="K441" s="3" t="e">
        <f>MATCH(J441,#REF!,0)</f>
        <v>#REF!</v>
      </c>
      <c r="L441" s="4" t="str">
        <f ca="1" t="shared" si="37"/>
        <v>G</v>
      </c>
      <c r="M441" s="4" t="str">
        <f ca="1" t="shared" si="38"/>
        <v>G</v>
      </c>
      <c r="N441" s="4" t="str">
        <f ca="1" t="shared" si="39"/>
        <v>G</v>
      </c>
    </row>
    <row r="442" spans="9:14" ht="15">
      <c r="I442" s="5" t="str">
        <f ca="1" t="shared" si="36"/>
        <v>LOCKED</v>
      </c>
      <c r="J442" s="2">
        <f t="shared" si="35"/>
      </c>
      <c r="K442" s="3" t="e">
        <f>MATCH(J442,#REF!,0)</f>
        <v>#REF!</v>
      </c>
      <c r="L442" s="4" t="str">
        <f ca="1" t="shared" si="37"/>
        <v>G</v>
      </c>
      <c r="M442" s="4" t="str">
        <f ca="1" t="shared" si="38"/>
        <v>G</v>
      </c>
      <c r="N442" s="4" t="str">
        <f ca="1" t="shared" si="39"/>
        <v>G</v>
      </c>
    </row>
    <row r="443" spans="9:14" ht="15">
      <c r="I443" s="5" t="str">
        <f ca="1" t="shared" si="36"/>
        <v>LOCKED</v>
      </c>
      <c r="J443" s="2">
        <f t="shared" si="35"/>
      </c>
      <c r="K443" s="3" t="e">
        <f>MATCH(J443,#REF!,0)</f>
        <v>#REF!</v>
      </c>
      <c r="L443" s="4" t="str">
        <f ca="1" t="shared" si="37"/>
        <v>G</v>
      </c>
      <c r="M443" s="4" t="str">
        <f ca="1" t="shared" si="38"/>
        <v>G</v>
      </c>
      <c r="N443" s="4" t="str">
        <f ca="1" t="shared" si="39"/>
        <v>G</v>
      </c>
    </row>
    <row r="444" spans="9:14" ht="15">
      <c r="I444" s="5" t="str">
        <f ca="1" t="shared" si="36"/>
        <v>LOCKED</v>
      </c>
      <c r="J444" s="2">
        <f t="shared" si="35"/>
      </c>
      <c r="K444" s="3" t="e">
        <f>MATCH(J444,#REF!,0)</f>
        <v>#REF!</v>
      </c>
      <c r="L444" s="4" t="str">
        <f ca="1" t="shared" si="37"/>
        <v>G</v>
      </c>
      <c r="M444" s="4" t="str">
        <f ca="1" t="shared" si="38"/>
        <v>G</v>
      </c>
      <c r="N444" s="4" t="str">
        <f ca="1" t="shared" si="39"/>
        <v>G</v>
      </c>
    </row>
    <row r="445" spans="9:14" ht="15">
      <c r="I445" s="5" t="str">
        <f ca="1" t="shared" si="36"/>
        <v>LOCKED</v>
      </c>
      <c r="J445" s="2">
        <f t="shared" si="35"/>
      </c>
      <c r="K445" s="3" t="e">
        <f>MATCH(J445,#REF!,0)</f>
        <v>#REF!</v>
      </c>
      <c r="L445" s="4" t="str">
        <f ca="1" t="shared" si="37"/>
        <v>G</v>
      </c>
      <c r="M445" s="4" t="str">
        <f ca="1" t="shared" si="38"/>
        <v>G</v>
      </c>
      <c r="N445" s="4" t="str">
        <f ca="1" t="shared" si="39"/>
        <v>G</v>
      </c>
    </row>
    <row r="446" spans="9:14" ht="15">
      <c r="I446" s="5" t="str">
        <f ca="1" t="shared" si="36"/>
        <v>LOCKED</v>
      </c>
      <c r="J446" s="2">
        <f t="shared" si="35"/>
      </c>
      <c r="K446" s="3" t="e">
        <f>MATCH(J446,#REF!,0)</f>
        <v>#REF!</v>
      </c>
      <c r="L446" s="4" t="str">
        <f ca="1" t="shared" si="37"/>
        <v>G</v>
      </c>
      <c r="M446" s="4" t="str">
        <f ca="1" t="shared" si="38"/>
        <v>G</v>
      </c>
      <c r="N446" s="4" t="str">
        <f ca="1" t="shared" si="39"/>
        <v>G</v>
      </c>
    </row>
    <row r="447" spans="9:14" ht="15">
      <c r="I447" s="5" t="str">
        <f ca="1" t="shared" si="36"/>
        <v>LOCKED</v>
      </c>
      <c r="J447" s="2">
        <f t="shared" si="35"/>
      </c>
      <c r="K447" s="3" t="e">
        <f>MATCH(J447,#REF!,0)</f>
        <v>#REF!</v>
      </c>
      <c r="L447" s="4" t="str">
        <f ca="1" t="shared" si="37"/>
        <v>G</v>
      </c>
      <c r="M447" s="4" t="str">
        <f ca="1" t="shared" si="38"/>
        <v>G</v>
      </c>
      <c r="N447" s="4" t="str">
        <f ca="1" t="shared" si="39"/>
        <v>G</v>
      </c>
    </row>
    <row r="448" spans="9:14" ht="15">
      <c r="I448" s="5" t="str">
        <f ca="1" t="shared" si="36"/>
        <v>LOCKED</v>
      </c>
      <c r="J448" s="2">
        <f t="shared" si="35"/>
      </c>
      <c r="K448" s="3" t="e">
        <f>MATCH(J448,#REF!,0)</f>
        <v>#REF!</v>
      </c>
      <c r="L448" s="4" t="str">
        <f ca="1" t="shared" si="37"/>
        <v>G</v>
      </c>
      <c r="M448" s="4" t="str">
        <f ca="1" t="shared" si="38"/>
        <v>G</v>
      </c>
      <c r="N448" s="4" t="str">
        <f ca="1" t="shared" si="39"/>
        <v>G</v>
      </c>
    </row>
    <row r="449" spans="9:14" ht="15">
      <c r="I449" s="5" t="str">
        <f ca="1" t="shared" si="36"/>
        <v>LOCKED</v>
      </c>
      <c r="J449" s="2">
        <f t="shared" si="35"/>
      </c>
      <c r="K449" s="3" t="e">
        <f>MATCH(J449,#REF!,0)</f>
        <v>#REF!</v>
      </c>
      <c r="L449" s="4" t="str">
        <f ca="1" t="shared" si="37"/>
        <v>G</v>
      </c>
      <c r="M449" s="4" t="str">
        <f ca="1" t="shared" si="38"/>
        <v>G</v>
      </c>
      <c r="N449" s="4" t="str">
        <f ca="1" t="shared" si="39"/>
        <v>G</v>
      </c>
    </row>
    <row r="450" spans="9:14" ht="15">
      <c r="I450" s="5" t="str">
        <f ca="1" t="shared" si="36"/>
        <v>LOCKED</v>
      </c>
      <c r="J450" s="2">
        <f t="shared" si="35"/>
      </c>
      <c r="K450" s="3" t="e">
        <f>MATCH(J450,#REF!,0)</f>
        <v>#REF!</v>
      </c>
      <c r="L450" s="4" t="str">
        <f ca="1" t="shared" si="37"/>
        <v>G</v>
      </c>
      <c r="M450" s="4" t="str">
        <f ca="1" t="shared" si="38"/>
        <v>G</v>
      </c>
      <c r="N450" s="4" t="str">
        <f ca="1" t="shared" si="39"/>
        <v>G</v>
      </c>
    </row>
    <row r="451" spans="9:14" ht="15">
      <c r="I451" s="5" t="str">
        <f ca="1" t="shared" si="36"/>
        <v>LOCKED</v>
      </c>
      <c r="J451" s="2">
        <f aca="true" t="shared" si="40" ref="J451:J516">CLEAN(CONCATENATE(TRIM($A451),TRIM($C451),IF(LEFT($D451)&lt;&gt;"E",TRIM($D451),),TRIM($E451)))</f>
      </c>
      <c r="K451" s="3" t="e">
        <f>MATCH(J451,#REF!,0)</f>
        <v>#REF!</v>
      </c>
      <c r="L451" s="4" t="str">
        <f ca="1" t="shared" si="37"/>
        <v>G</v>
      </c>
      <c r="M451" s="4" t="str">
        <f ca="1" t="shared" si="38"/>
        <v>G</v>
      </c>
      <c r="N451" s="4" t="str">
        <f ca="1" t="shared" si="39"/>
        <v>G</v>
      </c>
    </row>
    <row r="452" spans="9:14" ht="15">
      <c r="I452" s="5" t="str">
        <f aca="true" ca="1" t="shared" si="41" ref="I452:I517">IF(CELL("protect",$G452)=1,"LOCKED","")</f>
        <v>LOCKED</v>
      </c>
      <c r="J452" s="2">
        <f t="shared" si="40"/>
      </c>
      <c r="K452" s="3" t="e">
        <f>MATCH(J452,#REF!,0)</f>
        <v>#REF!</v>
      </c>
      <c r="L452" s="4" t="str">
        <f aca="true" ca="1" t="shared" si="42" ref="L452:L517">CELL("format",$F452)</f>
        <v>G</v>
      </c>
      <c r="M452" s="4" t="str">
        <f aca="true" ca="1" t="shared" si="43" ref="M452:M517">CELL("format",$G452)</f>
        <v>G</v>
      </c>
      <c r="N452" s="4" t="str">
        <f aca="true" ca="1" t="shared" si="44" ref="N452:N517">CELL("format",$H452)</f>
        <v>G</v>
      </c>
    </row>
    <row r="453" spans="9:14" ht="15">
      <c r="I453" s="5" t="str">
        <f ca="1" t="shared" si="41"/>
        <v>LOCKED</v>
      </c>
      <c r="J453" s="2">
        <f t="shared" si="40"/>
      </c>
      <c r="K453" s="3" t="e">
        <f>MATCH(J453,#REF!,0)</f>
        <v>#REF!</v>
      </c>
      <c r="L453" s="4" t="str">
        <f ca="1" t="shared" si="42"/>
        <v>G</v>
      </c>
      <c r="M453" s="4" t="str">
        <f ca="1" t="shared" si="43"/>
        <v>G</v>
      </c>
      <c r="N453" s="4" t="str">
        <f ca="1" t="shared" si="44"/>
        <v>G</v>
      </c>
    </row>
    <row r="454" spans="9:14" ht="15">
      <c r="I454" s="5" t="str">
        <f ca="1" t="shared" si="41"/>
        <v>LOCKED</v>
      </c>
      <c r="J454" s="2">
        <f t="shared" si="40"/>
      </c>
      <c r="K454" s="3" t="e">
        <f>MATCH(J454,#REF!,0)</f>
        <v>#REF!</v>
      </c>
      <c r="L454" s="4" t="str">
        <f ca="1" t="shared" si="42"/>
        <v>G</v>
      </c>
      <c r="M454" s="4" t="str">
        <f ca="1" t="shared" si="43"/>
        <v>G</v>
      </c>
      <c r="N454" s="4" t="str">
        <f ca="1" t="shared" si="44"/>
        <v>G</v>
      </c>
    </row>
    <row r="455" spans="9:14" ht="15">
      <c r="I455" s="5" t="str">
        <f ca="1" t="shared" si="41"/>
        <v>LOCKED</v>
      </c>
      <c r="J455" s="2">
        <f t="shared" si="40"/>
      </c>
      <c r="K455" s="3" t="e">
        <f>MATCH(J455,#REF!,0)</f>
        <v>#REF!</v>
      </c>
      <c r="L455" s="4" t="str">
        <f ca="1" t="shared" si="42"/>
        <v>G</v>
      </c>
      <c r="M455" s="4" t="str">
        <f ca="1" t="shared" si="43"/>
        <v>G</v>
      </c>
      <c r="N455" s="4" t="str">
        <f ca="1" t="shared" si="44"/>
        <v>G</v>
      </c>
    </row>
    <row r="456" spans="9:14" ht="15">
      <c r="I456" s="5" t="str">
        <f ca="1" t="shared" si="41"/>
        <v>LOCKED</v>
      </c>
      <c r="J456" s="2">
        <f t="shared" si="40"/>
      </c>
      <c r="K456" s="3" t="e">
        <f>MATCH(J456,#REF!,0)</f>
        <v>#REF!</v>
      </c>
      <c r="L456" s="4" t="str">
        <f ca="1" t="shared" si="42"/>
        <v>G</v>
      </c>
      <c r="M456" s="4" t="str">
        <f ca="1" t="shared" si="43"/>
        <v>G</v>
      </c>
      <c r="N456" s="4" t="str">
        <f ca="1" t="shared" si="44"/>
        <v>G</v>
      </c>
    </row>
    <row r="457" spans="9:14" ht="15">
      <c r="I457" s="5" t="str">
        <f ca="1" t="shared" si="41"/>
        <v>LOCKED</v>
      </c>
      <c r="J457" s="2">
        <f t="shared" si="40"/>
      </c>
      <c r="K457" s="3" t="e">
        <f>MATCH(J457,#REF!,0)</f>
        <v>#REF!</v>
      </c>
      <c r="L457" s="4" t="str">
        <f ca="1" t="shared" si="42"/>
        <v>G</v>
      </c>
      <c r="M457" s="4" t="str">
        <f ca="1" t="shared" si="43"/>
        <v>G</v>
      </c>
      <c r="N457" s="4" t="str">
        <f ca="1" t="shared" si="44"/>
        <v>G</v>
      </c>
    </row>
    <row r="458" spans="9:14" ht="15">
      <c r="I458" s="5" t="str">
        <f ca="1" t="shared" si="41"/>
        <v>LOCKED</v>
      </c>
      <c r="J458" s="2">
        <f t="shared" si="40"/>
      </c>
      <c r="K458" s="3" t="e">
        <f>MATCH(J458,#REF!,0)</f>
        <v>#REF!</v>
      </c>
      <c r="L458" s="4" t="str">
        <f ca="1" t="shared" si="42"/>
        <v>G</v>
      </c>
      <c r="M458" s="4" t="str">
        <f ca="1" t="shared" si="43"/>
        <v>G</v>
      </c>
      <c r="N458" s="4" t="str">
        <f ca="1" t="shared" si="44"/>
        <v>G</v>
      </c>
    </row>
    <row r="459" spans="9:14" ht="15">
      <c r="I459" s="5" t="str">
        <f ca="1" t="shared" si="41"/>
        <v>LOCKED</v>
      </c>
      <c r="J459" s="2">
        <f t="shared" si="40"/>
      </c>
      <c r="K459" s="3" t="e">
        <f>MATCH(J459,#REF!,0)</f>
        <v>#REF!</v>
      </c>
      <c r="L459" s="4" t="str">
        <f ca="1" t="shared" si="42"/>
        <v>G</v>
      </c>
      <c r="M459" s="4" t="str">
        <f ca="1" t="shared" si="43"/>
        <v>G</v>
      </c>
      <c r="N459" s="4" t="str">
        <f ca="1" t="shared" si="44"/>
        <v>G</v>
      </c>
    </row>
    <row r="460" spans="9:14" ht="15">
      <c r="I460" s="5" t="str">
        <f ca="1" t="shared" si="41"/>
        <v>LOCKED</v>
      </c>
      <c r="J460" s="2">
        <f t="shared" si="40"/>
      </c>
      <c r="K460" s="3" t="e">
        <f>MATCH(J460,#REF!,0)</f>
        <v>#REF!</v>
      </c>
      <c r="L460" s="4" t="str">
        <f ca="1" t="shared" si="42"/>
        <v>G</v>
      </c>
      <c r="M460" s="4" t="str">
        <f ca="1" t="shared" si="43"/>
        <v>G</v>
      </c>
      <c r="N460" s="4" t="str">
        <f ca="1" t="shared" si="44"/>
        <v>G</v>
      </c>
    </row>
    <row r="461" spans="9:14" ht="15">
      <c r="I461" s="5" t="str">
        <f ca="1" t="shared" si="41"/>
        <v>LOCKED</v>
      </c>
      <c r="J461" s="2">
        <f t="shared" si="40"/>
      </c>
      <c r="K461" s="3" t="e">
        <f>MATCH(J461,#REF!,0)</f>
        <v>#REF!</v>
      </c>
      <c r="L461" s="4" t="str">
        <f ca="1" t="shared" si="42"/>
        <v>G</v>
      </c>
      <c r="M461" s="4" t="str">
        <f ca="1" t="shared" si="43"/>
        <v>G</v>
      </c>
      <c r="N461" s="4" t="str">
        <f ca="1" t="shared" si="44"/>
        <v>G</v>
      </c>
    </row>
    <row r="462" spans="9:14" ht="15">
      <c r="I462" s="5" t="str">
        <f ca="1" t="shared" si="41"/>
        <v>LOCKED</v>
      </c>
      <c r="J462" s="2">
        <f t="shared" si="40"/>
      </c>
      <c r="K462" s="3" t="e">
        <f>MATCH(J462,#REF!,0)</f>
        <v>#REF!</v>
      </c>
      <c r="L462" s="4" t="str">
        <f ca="1" t="shared" si="42"/>
        <v>G</v>
      </c>
      <c r="M462" s="4" t="str">
        <f ca="1" t="shared" si="43"/>
        <v>G</v>
      </c>
      <c r="N462" s="4" t="str">
        <f ca="1" t="shared" si="44"/>
        <v>G</v>
      </c>
    </row>
    <row r="463" spans="9:14" ht="15">
      <c r="I463" s="5" t="str">
        <f ca="1" t="shared" si="41"/>
        <v>LOCKED</v>
      </c>
      <c r="J463" s="2">
        <f t="shared" si="40"/>
      </c>
      <c r="K463" s="3" t="e">
        <f>MATCH(J463,#REF!,0)</f>
        <v>#REF!</v>
      </c>
      <c r="L463" s="4" t="str">
        <f ca="1" t="shared" si="42"/>
        <v>G</v>
      </c>
      <c r="M463" s="4" t="str">
        <f ca="1" t="shared" si="43"/>
        <v>G</v>
      </c>
      <c r="N463" s="4" t="str">
        <f ca="1" t="shared" si="44"/>
        <v>G</v>
      </c>
    </row>
    <row r="464" spans="9:14" ht="15">
      <c r="I464" s="5" t="str">
        <f ca="1" t="shared" si="41"/>
        <v>LOCKED</v>
      </c>
      <c r="J464" s="2">
        <f t="shared" si="40"/>
      </c>
      <c r="K464" s="3" t="e">
        <f>MATCH(J464,#REF!,0)</f>
        <v>#REF!</v>
      </c>
      <c r="L464" s="4" t="str">
        <f ca="1" t="shared" si="42"/>
        <v>G</v>
      </c>
      <c r="M464" s="4" t="str">
        <f ca="1" t="shared" si="43"/>
        <v>G</v>
      </c>
      <c r="N464" s="4" t="str">
        <f ca="1" t="shared" si="44"/>
        <v>G</v>
      </c>
    </row>
    <row r="465" spans="9:14" ht="15">
      <c r="I465" s="5" t="str">
        <f ca="1" t="shared" si="41"/>
        <v>LOCKED</v>
      </c>
      <c r="J465" s="2">
        <f t="shared" si="40"/>
      </c>
      <c r="K465" s="3" t="e">
        <f>MATCH(J465,#REF!,0)</f>
        <v>#REF!</v>
      </c>
      <c r="L465" s="4" t="str">
        <f ca="1" t="shared" si="42"/>
        <v>G</v>
      </c>
      <c r="M465" s="4" t="str">
        <f ca="1" t="shared" si="43"/>
        <v>G</v>
      </c>
      <c r="N465" s="4" t="str">
        <f ca="1" t="shared" si="44"/>
        <v>G</v>
      </c>
    </row>
    <row r="466" spans="9:14" ht="15">
      <c r="I466" s="5" t="str">
        <f ca="1" t="shared" si="41"/>
        <v>LOCKED</v>
      </c>
      <c r="J466" s="2">
        <f t="shared" si="40"/>
      </c>
      <c r="K466" s="3" t="e">
        <f>MATCH(J466,#REF!,0)</f>
        <v>#REF!</v>
      </c>
      <c r="L466" s="4" t="str">
        <f ca="1" t="shared" si="42"/>
        <v>G</v>
      </c>
      <c r="M466" s="4" t="str">
        <f ca="1" t="shared" si="43"/>
        <v>G</v>
      </c>
      <c r="N466" s="4" t="str">
        <f ca="1" t="shared" si="44"/>
        <v>G</v>
      </c>
    </row>
    <row r="467" spans="9:14" ht="15">
      <c r="I467" s="5" t="str">
        <f ca="1" t="shared" si="41"/>
        <v>LOCKED</v>
      </c>
      <c r="J467" s="2">
        <f t="shared" si="40"/>
      </c>
      <c r="K467" s="3" t="e">
        <f>MATCH(J467,#REF!,0)</f>
        <v>#REF!</v>
      </c>
      <c r="L467" s="4" t="str">
        <f ca="1" t="shared" si="42"/>
        <v>G</v>
      </c>
      <c r="M467" s="4" t="str">
        <f ca="1" t="shared" si="43"/>
        <v>G</v>
      </c>
      <c r="N467" s="4" t="str">
        <f ca="1" t="shared" si="44"/>
        <v>G</v>
      </c>
    </row>
    <row r="468" spans="9:14" ht="15">
      <c r="I468" s="5" t="str">
        <f ca="1" t="shared" si="41"/>
        <v>LOCKED</v>
      </c>
      <c r="J468" s="2">
        <f t="shared" si="40"/>
      </c>
      <c r="K468" s="3" t="e">
        <f>MATCH(J468,#REF!,0)</f>
        <v>#REF!</v>
      </c>
      <c r="L468" s="4" t="str">
        <f ca="1" t="shared" si="42"/>
        <v>G</v>
      </c>
      <c r="M468" s="4" t="str">
        <f ca="1" t="shared" si="43"/>
        <v>G</v>
      </c>
      <c r="N468" s="4" t="str">
        <f ca="1" t="shared" si="44"/>
        <v>G</v>
      </c>
    </row>
    <row r="469" spans="9:14" ht="15">
      <c r="I469" s="5" t="str">
        <f ca="1" t="shared" si="41"/>
        <v>LOCKED</v>
      </c>
      <c r="J469" s="2">
        <f t="shared" si="40"/>
      </c>
      <c r="K469" s="3" t="e">
        <f>MATCH(J469,#REF!,0)</f>
        <v>#REF!</v>
      </c>
      <c r="L469" s="4" t="str">
        <f ca="1" t="shared" si="42"/>
        <v>G</v>
      </c>
      <c r="M469" s="4" t="str">
        <f ca="1" t="shared" si="43"/>
        <v>G</v>
      </c>
      <c r="N469" s="4" t="str">
        <f ca="1" t="shared" si="44"/>
        <v>G</v>
      </c>
    </row>
    <row r="470" spans="9:14" ht="15">
      <c r="I470" s="5" t="str">
        <f ca="1" t="shared" si="41"/>
        <v>LOCKED</v>
      </c>
      <c r="J470" s="2">
        <f t="shared" si="40"/>
      </c>
      <c r="K470" s="3" t="e">
        <f>MATCH(J470,#REF!,0)</f>
        <v>#REF!</v>
      </c>
      <c r="L470" s="4" t="str">
        <f ca="1" t="shared" si="42"/>
        <v>G</v>
      </c>
      <c r="M470" s="4" t="str">
        <f ca="1" t="shared" si="43"/>
        <v>G</v>
      </c>
      <c r="N470" s="4" t="str">
        <f ca="1" t="shared" si="44"/>
        <v>G</v>
      </c>
    </row>
    <row r="471" spans="9:14" ht="15">
      <c r="I471" s="5" t="str">
        <f ca="1" t="shared" si="41"/>
        <v>LOCKED</v>
      </c>
      <c r="J471" s="2">
        <f t="shared" si="40"/>
      </c>
      <c r="K471" s="3" t="e">
        <f>MATCH(J471,#REF!,0)</f>
        <v>#REF!</v>
      </c>
      <c r="L471" s="4" t="str">
        <f ca="1" t="shared" si="42"/>
        <v>G</v>
      </c>
      <c r="M471" s="4" t="str">
        <f ca="1" t="shared" si="43"/>
        <v>G</v>
      </c>
      <c r="N471" s="4" t="str">
        <f ca="1" t="shared" si="44"/>
        <v>G</v>
      </c>
    </row>
    <row r="472" spans="9:14" ht="15">
      <c r="I472" s="5" t="str">
        <f ca="1" t="shared" si="41"/>
        <v>LOCKED</v>
      </c>
      <c r="J472" s="2">
        <f t="shared" si="40"/>
      </c>
      <c r="K472" s="3" t="e">
        <f>MATCH(J472,#REF!,0)</f>
        <v>#REF!</v>
      </c>
      <c r="L472" s="4" t="str">
        <f ca="1" t="shared" si="42"/>
        <v>G</v>
      </c>
      <c r="M472" s="4" t="str">
        <f ca="1" t="shared" si="43"/>
        <v>G</v>
      </c>
      <c r="N472" s="4" t="str">
        <f ca="1" t="shared" si="44"/>
        <v>G</v>
      </c>
    </row>
    <row r="473" spans="9:14" ht="15">
      <c r="I473" s="5" t="str">
        <f ca="1" t="shared" si="41"/>
        <v>LOCKED</v>
      </c>
      <c r="J473" s="2">
        <f t="shared" si="40"/>
      </c>
      <c r="K473" s="3" t="e">
        <f>MATCH(J473,#REF!,0)</f>
        <v>#REF!</v>
      </c>
      <c r="L473" s="4" t="str">
        <f ca="1" t="shared" si="42"/>
        <v>G</v>
      </c>
      <c r="M473" s="4" t="str">
        <f ca="1" t="shared" si="43"/>
        <v>G</v>
      </c>
      <c r="N473" s="4" t="str">
        <f ca="1" t="shared" si="44"/>
        <v>G</v>
      </c>
    </row>
    <row r="474" spans="9:14" ht="15">
      <c r="I474" s="5" t="str">
        <f ca="1" t="shared" si="41"/>
        <v>LOCKED</v>
      </c>
      <c r="J474" s="2">
        <f t="shared" si="40"/>
      </c>
      <c r="K474" s="3" t="e">
        <f>MATCH(J474,#REF!,0)</f>
        <v>#REF!</v>
      </c>
      <c r="L474" s="4" t="str">
        <f ca="1" t="shared" si="42"/>
        <v>G</v>
      </c>
      <c r="M474" s="4" t="str">
        <f ca="1" t="shared" si="43"/>
        <v>G</v>
      </c>
      <c r="N474" s="4" t="str">
        <f ca="1" t="shared" si="44"/>
        <v>G</v>
      </c>
    </row>
    <row r="475" spans="9:14" ht="15">
      <c r="I475" s="5" t="str">
        <f ca="1" t="shared" si="41"/>
        <v>LOCKED</v>
      </c>
      <c r="J475" s="2">
        <f t="shared" si="40"/>
      </c>
      <c r="K475" s="3" t="e">
        <f>MATCH(J475,#REF!,0)</f>
        <v>#REF!</v>
      </c>
      <c r="L475" s="4" t="str">
        <f ca="1" t="shared" si="42"/>
        <v>G</v>
      </c>
      <c r="M475" s="4" t="str">
        <f ca="1" t="shared" si="43"/>
        <v>G</v>
      </c>
      <c r="N475" s="4" t="str">
        <f ca="1" t="shared" si="44"/>
        <v>G</v>
      </c>
    </row>
    <row r="476" spans="9:14" ht="15">
      <c r="I476" s="5" t="str">
        <f ca="1" t="shared" si="41"/>
        <v>LOCKED</v>
      </c>
      <c r="J476" s="2">
        <f t="shared" si="40"/>
      </c>
      <c r="K476" s="3" t="e">
        <f>MATCH(J476,#REF!,0)</f>
        <v>#REF!</v>
      </c>
      <c r="L476" s="4" t="str">
        <f ca="1" t="shared" si="42"/>
        <v>G</v>
      </c>
      <c r="M476" s="4" t="str">
        <f ca="1" t="shared" si="43"/>
        <v>G</v>
      </c>
      <c r="N476" s="4" t="str">
        <f ca="1" t="shared" si="44"/>
        <v>G</v>
      </c>
    </row>
    <row r="477" spans="9:14" ht="15">
      <c r="I477" s="5" t="str">
        <f ca="1" t="shared" si="41"/>
        <v>LOCKED</v>
      </c>
      <c r="J477" s="2">
        <f t="shared" si="40"/>
      </c>
      <c r="K477" s="3" t="e">
        <f>MATCH(J477,#REF!,0)</f>
        <v>#REF!</v>
      </c>
      <c r="L477" s="4" t="str">
        <f ca="1" t="shared" si="42"/>
        <v>G</v>
      </c>
      <c r="M477" s="4" t="str">
        <f ca="1" t="shared" si="43"/>
        <v>G</v>
      </c>
      <c r="N477" s="4" t="str">
        <f ca="1" t="shared" si="44"/>
        <v>G</v>
      </c>
    </row>
    <row r="478" spans="9:14" ht="15">
      <c r="I478" s="5" t="str">
        <f ca="1" t="shared" si="41"/>
        <v>LOCKED</v>
      </c>
      <c r="J478" s="2">
        <f t="shared" si="40"/>
      </c>
      <c r="K478" s="3" t="e">
        <f>MATCH(J478,#REF!,0)</f>
        <v>#REF!</v>
      </c>
      <c r="L478" s="4" t="str">
        <f ca="1" t="shared" si="42"/>
        <v>G</v>
      </c>
      <c r="M478" s="4" t="str">
        <f ca="1" t="shared" si="43"/>
        <v>G</v>
      </c>
      <c r="N478" s="4" t="str">
        <f ca="1" t="shared" si="44"/>
        <v>G</v>
      </c>
    </row>
    <row r="479" spans="9:14" ht="15">
      <c r="I479" s="5" t="str">
        <f ca="1" t="shared" si="41"/>
        <v>LOCKED</v>
      </c>
      <c r="J479" s="2">
        <f t="shared" si="40"/>
      </c>
      <c r="K479" s="3" t="e">
        <f>MATCH(J479,#REF!,0)</f>
        <v>#REF!</v>
      </c>
      <c r="L479" s="4" t="str">
        <f ca="1" t="shared" si="42"/>
        <v>G</v>
      </c>
      <c r="M479" s="4" t="str">
        <f ca="1" t="shared" si="43"/>
        <v>G</v>
      </c>
      <c r="N479" s="4" t="str">
        <f ca="1" t="shared" si="44"/>
        <v>G</v>
      </c>
    </row>
    <row r="480" spans="9:14" ht="15">
      <c r="I480" s="5" t="str">
        <f ca="1" t="shared" si="41"/>
        <v>LOCKED</v>
      </c>
      <c r="J480" s="2">
        <f t="shared" si="40"/>
      </c>
      <c r="K480" s="3" t="e">
        <f>MATCH(J480,#REF!,0)</f>
        <v>#REF!</v>
      </c>
      <c r="L480" s="4" t="str">
        <f ca="1" t="shared" si="42"/>
        <v>G</v>
      </c>
      <c r="M480" s="4" t="str">
        <f ca="1" t="shared" si="43"/>
        <v>G</v>
      </c>
      <c r="N480" s="4" t="str">
        <f ca="1" t="shared" si="44"/>
        <v>G</v>
      </c>
    </row>
    <row r="481" spans="9:14" ht="15">
      <c r="I481" s="5" t="str">
        <f ca="1" t="shared" si="41"/>
        <v>LOCKED</v>
      </c>
      <c r="J481" s="2">
        <f t="shared" si="40"/>
      </c>
      <c r="K481" s="3" t="e">
        <f>MATCH(J481,#REF!,0)</f>
        <v>#REF!</v>
      </c>
      <c r="L481" s="4" t="str">
        <f ca="1" t="shared" si="42"/>
        <v>G</v>
      </c>
      <c r="M481" s="4" t="str">
        <f ca="1" t="shared" si="43"/>
        <v>G</v>
      </c>
      <c r="N481" s="4" t="str">
        <f ca="1" t="shared" si="44"/>
        <v>G</v>
      </c>
    </row>
    <row r="482" spans="9:14" ht="15">
      <c r="I482" s="5" t="str">
        <f ca="1" t="shared" si="41"/>
        <v>LOCKED</v>
      </c>
      <c r="J482" s="2">
        <f t="shared" si="40"/>
      </c>
      <c r="K482" s="3" t="e">
        <f>MATCH(J482,#REF!,0)</f>
        <v>#REF!</v>
      </c>
      <c r="L482" s="4" t="str">
        <f ca="1" t="shared" si="42"/>
        <v>G</v>
      </c>
      <c r="M482" s="4" t="str">
        <f ca="1" t="shared" si="43"/>
        <v>G</v>
      </c>
      <c r="N482" s="4" t="str">
        <f ca="1" t="shared" si="44"/>
        <v>G</v>
      </c>
    </row>
    <row r="483" spans="9:14" ht="15">
      <c r="I483" s="5" t="str">
        <f ca="1" t="shared" si="41"/>
        <v>LOCKED</v>
      </c>
      <c r="J483" s="2">
        <f t="shared" si="40"/>
      </c>
      <c r="K483" s="3" t="e">
        <f>MATCH(J483,#REF!,0)</f>
        <v>#REF!</v>
      </c>
      <c r="L483" s="4" t="str">
        <f ca="1" t="shared" si="42"/>
        <v>G</v>
      </c>
      <c r="M483" s="4" t="str">
        <f ca="1" t="shared" si="43"/>
        <v>G</v>
      </c>
      <c r="N483" s="4" t="str">
        <f ca="1" t="shared" si="44"/>
        <v>G</v>
      </c>
    </row>
    <row r="484" spans="9:14" ht="15">
      <c r="I484" s="5" t="str">
        <f ca="1" t="shared" si="41"/>
        <v>LOCKED</v>
      </c>
      <c r="J484" s="2">
        <f t="shared" si="40"/>
      </c>
      <c r="K484" s="3" t="e">
        <f>MATCH(J484,#REF!,0)</f>
        <v>#REF!</v>
      </c>
      <c r="L484" s="4" t="str">
        <f ca="1" t="shared" si="42"/>
        <v>G</v>
      </c>
      <c r="M484" s="4" t="str">
        <f ca="1" t="shared" si="43"/>
        <v>G</v>
      </c>
      <c r="N484" s="4" t="str">
        <f ca="1" t="shared" si="44"/>
        <v>G</v>
      </c>
    </row>
    <row r="485" spans="9:14" ht="15">
      <c r="I485" s="5" t="str">
        <f ca="1" t="shared" si="41"/>
        <v>LOCKED</v>
      </c>
      <c r="J485" s="2">
        <f t="shared" si="40"/>
      </c>
      <c r="K485" s="3" t="e">
        <f>MATCH(J485,#REF!,0)</f>
        <v>#REF!</v>
      </c>
      <c r="L485" s="4" t="str">
        <f ca="1" t="shared" si="42"/>
        <v>G</v>
      </c>
      <c r="M485" s="4" t="str">
        <f ca="1" t="shared" si="43"/>
        <v>G</v>
      </c>
      <c r="N485" s="4" t="str">
        <f ca="1" t="shared" si="44"/>
        <v>G</v>
      </c>
    </row>
    <row r="486" spans="9:14" ht="15">
      <c r="I486" s="5" t="str">
        <f ca="1" t="shared" si="41"/>
        <v>LOCKED</v>
      </c>
      <c r="J486" s="2">
        <f t="shared" si="40"/>
      </c>
      <c r="K486" s="3" t="e">
        <f>MATCH(J486,#REF!,0)</f>
        <v>#REF!</v>
      </c>
      <c r="L486" s="4" t="str">
        <f ca="1" t="shared" si="42"/>
        <v>G</v>
      </c>
      <c r="M486" s="4" t="str">
        <f ca="1" t="shared" si="43"/>
        <v>G</v>
      </c>
      <c r="N486" s="4" t="str">
        <f ca="1" t="shared" si="44"/>
        <v>G</v>
      </c>
    </row>
    <row r="487" spans="9:14" ht="15">
      <c r="I487" s="5" t="str">
        <f ca="1" t="shared" si="41"/>
        <v>LOCKED</v>
      </c>
      <c r="J487" s="2">
        <f t="shared" si="40"/>
      </c>
      <c r="K487" s="3" t="e">
        <f>MATCH(J487,#REF!,0)</f>
        <v>#REF!</v>
      </c>
      <c r="L487" s="4" t="str">
        <f ca="1" t="shared" si="42"/>
        <v>G</v>
      </c>
      <c r="M487" s="4" t="str">
        <f ca="1" t="shared" si="43"/>
        <v>G</v>
      </c>
      <c r="N487" s="4" t="str">
        <f ca="1" t="shared" si="44"/>
        <v>G</v>
      </c>
    </row>
    <row r="488" spans="9:14" ht="15">
      <c r="I488" s="5" t="str">
        <f ca="1" t="shared" si="41"/>
        <v>LOCKED</v>
      </c>
      <c r="J488" s="2">
        <f t="shared" si="40"/>
      </c>
      <c r="K488" s="3" t="e">
        <f>MATCH(J488,#REF!,0)</f>
        <v>#REF!</v>
      </c>
      <c r="L488" s="4" t="str">
        <f ca="1" t="shared" si="42"/>
        <v>G</v>
      </c>
      <c r="M488" s="4" t="str">
        <f ca="1" t="shared" si="43"/>
        <v>G</v>
      </c>
      <c r="N488" s="4" t="str">
        <f ca="1" t="shared" si="44"/>
        <v>G</v>
      </c>
    </row>
    <row r="489" spans="9:14" ht="15">
      <c r="I489" s="5" t="str">
        <f ca="1" t="shared" si="41"/>
        <v>LOCKED</v>
      </c>
      <c r="J489" s="2">
        <f t="shared" si="40"/>
      </c>
      <c r="K489" s="3" t="e">
        <f>MATCH(J489,#REF!,0)</f>
        <v>#REF!</v>
      </c>
      <c r="L489" s="4" t="str">
        <f ca="1" t="shared" si="42"/>
        <v>G</v>
      </c>
      <c r="M489" s="4" t="str">
        <f ca="1" t="shared" si="43"/>
        <v>G</v>
      </c>
      <c r="N489" s="4" t="str">
        <f ca="1" t="shared" si="44"/>
        <v>G</v>
      </c>
    </row>
    <row r="490" spans="9:14" ht="15">
      <c r="I490" s="5" t="str">
        <f ca="1" t="shared" si="41"/>
        <v>LOCKED</v>
      </c>
      <c r="J490" s="2">
        <f t="shared" si="40"/>
      </c>
      <c r="K490" s="3" t="e">
        <f>MATCH(J490,#REF!,0)</f>
        <v>#REF!</v>
      </c>
      <c r="L490" s="4" t="str">
        <f ca="1" t="shared" si="42"/>
        <v>G</v>
      </c>
      <c r="M490" s="4" t="str">
        <f ca="1" t="shared" si="43"/>
        <v>G</v>
      </c>
      <c r="N490" s="4" t="str">
        <f ca="1" t="shared" si="44"/>
        <v>G</v>
      </c>
    </row>
    <row r="491" spans="9:14" ht="15">
      <c r="I491" s="5" t="str">
        <f ca="1" t="shared" si="41"/>
        <v>LOCKED</v>
      </c>
      <c r="J491" s="2">
        <f t="shared" si="40"/>
      </c>
      <c r="K491" s="3" t="e">
        <f>MATCH(J491,#REF!,0)</f>
        <v>#REF!</v>
      </c>
      <c r="L491" s="4" t="str">
        <f ca="1" t="shared" si="42"/>
        <v>G</v>
      </c>
      <c r="M491" s="4" t="str">
        <f ca="1" t="shared" si="43"/>
        <v>G</v>
      </c>
      <c r="N491" s="4" t="str">
        <f ca="1" t="shared" si="44"/>
        <v>G</v>
      </c>
    </row>
    <row r="492" spans="9:14" ht="15">
      <c r="I492" s="5" t="str">
        <f ca="1" t="shared" si="41"/>
        <v>LOCKED</v>
      </c>
      <c r="J492" s="2">
        <f t="shared" si="40"/>
      </c>
      <c r="K492" s="3" t="e">
        <f>MATCH(J492,#REF!,0)</f>
        <v>#REF!</v>
      </c>
      <c r="L492" s="4" t="str">
        <f ca="1" t="shared" si="42"/>
        <v>G</v>
      </c>
      <c r="M492" s="4" t="str">
        <f ca="1" t="shared" si="43"/>
        <v>G</v>
      </c>
      <c r="N492" s="4" t="str">
        <f ca="1" t="shared" si="44"/>
        <v>G</v>
      </c>
    </row>
    <row r="493" spans="9:14" ht="15">
      <c r="I493" s="5" t="str">
        <f ca="1" t="shared" si="41"/>
        <v>LOCKED</v>
      </c>
      <c r="J493" s="2">
        <f t="shared" si="40"/>
      </c>
      <c r="K493" s="3" t="e">
        <f>MATCH(J493,#REF!,0)</f>
        <v>#REF!</v>
      </c>
      <c r="L493" s="4" t="str">
        <f ca="1" t="shared" si="42"/>
        <v>G</v>
      </c>
      <c r="M493" s="4" t="str">
        <f ca="1" t="shared" si="43"/>
        <v>G</v>
      </c>
      <c r="N493" s="4" t="str">
        <f ca="1" t="shared" si="44"/>
        <v>G</v>
      </c>
    </row>
    <row r="494" spans="9:14" ht="15">
      <c r="I494" s="5" t="str">
        <f ca="1" t="shared" si="41"/>
        <v>LOCKED</v>
      </c>
      <c r="J494" s="2">
        <f t="shared" si="40"/>
      </c>
      <c r="K494" s="3" t="e">
        <f>MATCH(J494,#REF!,0)</f>
        <v>#REF!</v>
      </c>
      <c r="L494" s="4" t="str">
        <f ca="1" t="shared" si="42"/>
        <v>G</v>
      </c>
      <c r="M494" s="4" t="str">
        <f ca="1" t="shared" si="43"/>
        <v>G</v>
      </c>
      <c r="N494" s="4" t="str">
        <f ca="1" t="shared" si="44"/>
        <v>G</v>
      </c>
    </row>
    <row r="495" spans="9:14" ht="15">
      <c r="I495" s="5" t="str">
        <f ca="1" t="shared" si="41"/>
        <v>LOCKED</v>
      </c>
      <c r="J495" s="2">
        <f t="shared" si="40"/>
      </c>
      <c r="K495" s="3" t="e">
        <f>MATCH(J495,#REF!,0)</f>
        <v>#REF!</v>
      </c>
      <c r="L495" s="4" t="str">
        <f ca="1" t="shared" si="42"/>
        <v>G</v>
      </c>
      <c r="M495" s="4" t="str">
        <f ca="1" t="shared" si="43"/>
        <v>G</v>
      </c>
      <c r="N495" s="4" t="str">
        <f ca="1" t="shared" si="44"/>
        <v>G</v>
      </c>
    </row>
    <row r="496" spans="9:14" ht="15">
      <c r="I496" s="5" t="str">
        <f ca="1" t="shared" si="41"/>
        <v>LOCKED</v>
      </c>
      <c r="J496" s="2">
        <f t="shared" si="40"/>
      </c>
      <c r="K496" s="3" t="e">
        <f>MATCH(J496,#REF!,0)</f>
        <v>#REF!</v>
      </c>
      <c r="L496" s="4" t="str">
        <f ca="1" t="shared" si="42"/>
        <v>G</v>
      </c>
      <c r="M496" s="4" t="str">
        <f ca="1" t="shared" si="43"/>
        <v>G</v>
      </c>
      <c r="N496" s="4" t="str">
        <f ca="1" t="shared" si="44"/>
        <v>G</v>
      </c>
    </row>
    <row r="497" spans="9:14" ht="15">
      <c r="I497" s="5" t="str">
        <f ca="1" t="shared" si="41"/>
        <v>LOCKED</v>
      </c>
      <c r="J497" s="2">
        <f t="shared" si="40"/>
      </c>
      <c r="K497" s="3" t="e">
        <f>MATCH(J497,#REF!,0)</f>
        <v>#REF!</v>
      </c>
      <c r="L497" s="4" t="str">
        <f ca="1" t="shared" si="42"/>
        <v>G</v>
      </c>
      <c r="M497" s="4" t="str">
        <f ca="1" t="shared" si="43"/>
        <v>G</v>
      </c>
      <c r="N497" s="4" t="str">
        <f ca="1" t="shared" si="44"/>
        <v>G</v>
      </c>
    </row>
    <row r="498" spans="9:14" ht="15">
      <c r="I498" s="5" t="str">
        <f ca="1" t="shared" si="41"/>
        <v>LOCKED</v>
      </c>
      <c r="J498" s="2">
        <f t="shared" si="40"/>
      </c>
      <c r="K498" s="3" t="e">
        <f>MATCH(J498,#REF!,0)</f>
        <v>#REF!</v>
      </c>
      <c r="L498" s="4" t="str">
        <f ca="1" t="shared" si="42"/>
        <v>G</v>
      </c>
      <c r="M498" s="4" t="str">
        <f ca="1" t="shared" si="43"/>
        <v>G</v>
      </c>
      <c r="N498" s="4" t="str">
        <f ca="1" t="shared" si="44"/>
        <v>G</v>
      </c>
    </row>
    <row r="499" spans="9:14" ht="15">
      <c r="I499" s="5" t="str">
        <f ca="1" t="shared" si="41"/>
        <v>LOCKED</v>
      </c>
      <c r="J499" s="2">
        <f t="shared" si="40"/>
      </c>
      <c r="K499" s="3" t="e">
        <f>MATCH(J499,#REF!,0)</f>
        <v>#REF!</v>
      </c>
      <c r="L499" s="4" t="str">
        <f ca="1" t="shared" si="42"/>
        <v>G</v>
      </c>
      <c r="M499" s="4" t="str">
        <f ca="1" t="shared" si="43"/>
        <v>G</v>
      </c>
      <c r="N499" s="4" t="str">
        <f ca="1" t="shared" si="44"/>
        <v>G</v>
      </c>
    </row>
    <row r="500" spans="9:14" ht="15">
      <c r="I500" s="5" t="str">
        <f ca="1" t="shared" si="41"/>
        <v>LOCKED</v>
      </c>
      <c r="J500" s="2">
        <f t="shared" si="40"/>
      </c>
      <c r="K500" s="3" t="e">
        <f>MATCH(J500,#REF!,0)</f>
        <v>#REF!</v>
      </c>
      <c r="L500" s="4" t="str">
        <f ca="1" t="shared" si="42"/>
        <v>G</v>
      </c>
      <c r="M500" s="4" t="str">
        <f ca="1" t="shared" si="43"/>
        <v>G</v>
      </c>
      <c r="N500" s="4" t="str">
        <f ca="1" t="shared" si="44"/>
        <v>G</v>
      </c>
    </row>
    <row r="501" spans="9:14" ht="15">
      <c r="I501" s="5" t="str">
        <f ca="1" t="shared" si="41"/>
        <v>LOCKED</v>
      </c>
      <c r="J501" s="2">
        <f t="shared" si="40"/>
      </c>
      <c r="K501" s="3" t="e">
        <f>MATCH(J501,#REF!,0)</f>
        <v>#REF!</v>
      </c>
      <c r="L501" s="4" t="str">
        <f ca="1" t="shared" si="42"/>
        <v>G</v>
      </c>
      <c r="M501" s="4" t="str">
        <f ca="1" t="shared" si="43"/>
        <v>G</v>
      </c>
      <c r="N501" s="4" t="str">
        <f ca="1" t="shared" si="44"/>
        <v>G</v>
      </c>
    </row>
    <row r="502" spans="9:14" ht="15">
      <c r="I502" s="5" t="str">
        <f ca="1" t="shared" si="41"/>
        <v>LOCKED</v>
      </c>
      <c r="J502" s="2">
        <f t="shared" si="40"/>
      </c>
      <c r="K502" s="3" t="e">
        <f>MATCH(J502,#REF!,0)</f>
        <v>#REF!</v>
      </c>
      <c r="L502" s="4" t="str">
        <f ca="1" t="shared" si="42"/>
        <v>G</v>
      </c>
      <c r="M502" s="4" t="str">
        <f ca="1" t="shared" si="43"/>
        <v>G</v>
      </c>
      <c r="N502" s="4" t="str">
        <f ca="1" t="shared" si="44"/>
        <v>G</v>
      </c>
    </row>
    <row r="503" spans="9:14" ht="15">
      <c r="I503" s="5" t="str">
        <f ca="1" t="shared" si="41"/>
        <v>LOCKED</v>
      </c>
      <c r="J503" s="2">
        <f t="shared" si="40"/>
      </c>
      <c r="K503" s="3" t="e">
        <f>MATCH(J503,#REF!,0)</f>
        <v>#REF!</v>
      </c>
      <c r="L503" s="4" t="str">
        <f ca="1" t="shared" si="42"/>
        <v>G</v>
      </c>
      <c r="M503" s="4" t="str">
        <f ca="1" t="shared" si="43"/>
        <v>G</v>
      </c>
      <c r="N503" s="4" t="str">
        <f ca="1" t="shared" si="44"/>
        <v>G</v>
      </c>
    </row>
    <row r="504" spans="9:14" ht="15">
      <c r="I504" s="5" t="str">
        <f ca="1" t="shared" si="41"/>
        <v>LOCKED</v>
      </c>
      <c r="J504" s="2">
        <f t="shared" si="40"/>
      </c>
      <c r="K504" s="3" t="e">
        <f>MATCH(J504,#REF!,0)</f>
        <v>#REF!</v>
      </c>
      <c r="L504" s="4" t="str">
        <f ca="1" t="shared" si="42"/>
        <v>G</v>
      </c>
      <c r="M504" s="4" t="str">
        <f ca="1" t="shared" si="43"/>
        <v>G</v>
      </c>
      <c r="N504" s="4" t="str">
        <f ca="1" t="shared" si="44"/>
        <v>G</v>
      </c>
    </row>
    <row r="505" spans="9:14" ht="15">
      <c r="I505" s="5" t="str">
        <f ca="1" t="shared" si="41"/>
        <v>LOCKED</v>
      </c>
      <c r="J505" s="2">
        <f t="shared" si="40"/>
      </c>
      <c r="K505" s="3" t="e">
        <f>MATCH(J505,#REF!,0)</f>
        <v>#REF!</v>
      </c>
      <c r="L505" s="4" t="str">
        <f ca="1" t="shared" si="42"/>
        <v>G</v>
      </c>
      <c r="M505" s="4" t="str">
        <f ca="1" t="shared" si="43"/>
        <v>G</v>
      </c>
      <c r="N505" s="4" t="str">
        <f ca="1" t="shared" si="44"/>
        <v>G</v>
      </c>
    </row>
    <row r="506" spans="9:14" ht="15">
      <c r="I506" s="5" t="str">
        <f ca="1" t="shared" si="41"/>
        <v>LOCKED</v>
      </c>
      <c r="J506" s="2">
        <f t="shared" si="40"/>
      </c>
      <c r="K506" s="3" t="e">
        <f>MATCH(J506,#REF!,0)</f>
        <v>#REF!</v>
      </c>
      <c r="L506" s="4" t="str">
        <f ca="1" t="shared" si="42"/>
        <v>G</v>
      </c>
      <c r="M506" s="4" t="str">
        <f ca="1" t="shared" si="43"/>
        <v>G</v>
      </c>
      <c r="N506" s="4" t="str">
        <f ca="1" t="shared" si="44"/>
        <v>G</v>
      </c>
    </row>
    <row r="507" spans="9:14" ht="15">
      <c r="I507" s="5" t="str">
        <f ca="1" t="shared" si="41"/>
        <v>LOCKED</v>
      </c>
      <c r="J507" s="2">
        <f t="shared" si="40"/>
      </c>
      <c r="K507" s="3" t="e">
        <f>MATCH(J507,#REF!,0)</f>
        <v>#REF!</v>
      </c>
      <c r="L507" s="4" t="str">
        <f ca="1" t="shared" si="42"/>
        <v>G</v>
      </c>
      <c r="M507" s="4" t="str">
        <f ca="1" t="shared" si="43"/>
        <v>G</v>
      </c>
      <c r="N507" s="4" t="str">
        <f ca="1" t="shared" si="44"/>
        <v>G</v>
      </c>
    </row>
    <row r="508" spans="9:14" ht="15">
      <c r="I508" s="5" t="str">
        <f ca="1" t="shared" si="41"/>
        <v>LOCKED</v>
      </c>
      <c r="J508" s="2">
        <f t="shared" si="40"/>
      </c>
      <c r="K508" s="3" t="e">
        <f>MATCH(J508,#REF!,0)</f>
        <v>#REF!</v>
      </c>
      <c r="L508" s="4" t="str">
        <f ca="1" t="shared" si="42"/>
        <v>G</v>
      </c>
      <c r="M508" s="4" t="str">
        <f ca="1" t="shared" si="43"/>
        <v>G</v>
      </c>
      <c r="N508" s="4" t="str">
        <f ca="1" t="shared" si="44"/>
        <v>G</v>
      </c>
    </row>
    <row r="509" spans="9:14" ht="15">
      <c r="I509" s="5" t="str">
        <f ca="1" t="shared" si="41"/>
        <v>LOCKED</v>
      </c>
      <c r="J509" s="2">
        <f t="shared" si="40"/>
      </c>
      <c r="K509" s="3" t="e">
        <f>MATCH(J509,#REF!,0)</f>
        <v>#REF!</v>
      </c>
      <c r="L509" s="4" t="str">
        <f ca="1" t="shared" si="42"/>
        <v>G</v>
      </c>
      <c r="M509" s="4" t="str">
        <f ca="1" t="shared" si="43"/>
        <v>G</v>
      </c>
      <c r="N509" s="4" t="str">
        <f ca="1" t="shared" si="44"/>
        <v>G</v>
      </c>
    </row>
    <row r="510" spans="9:14" ht="15">
      <c r="I510" s="5" t="str">
        <f ca="1" t="shared" si="41"/>
        <v>LOCKED</v>
      </c>
      <c r="J510" s="2">
        <f t="shared" si="40"/>
      </c>
      <c r="K510" s="3" t="e">
        <f>MATCH(J510,#REF!,0)</f>
        <v>#REF!</v>
      </c>
      <c r="L510" s="4" t="str">
        <f ca="1" t="shared" si="42"/>
        <v>G</v>
      </c>
      <c r="M510" s="4" t="str">
        <f ca="1" t="shared" si="43"/>
        <v>G</v>
      </c>
      <c r="N510" s="4" t="str">
        <f ca="1" t="shared" si="44"/>
        <v>G</v>
      </c>
    </row>
    <row r="511" spans="9:14" ht="15">
      <c r="I511" s="5" t="str">
        <f ca="1" t="shared" si="41"/>
        <v>LOCKED</v>
      </c>
      <c r="J511" s="2">
        <f t="shared" si="40"/>
      </c>
      <c r="K511" s="3" t="e">
        <f>MATCH(J511,#REF!,0)</f>
        <v>#REF!</v>
      </c>
      <c r="L511" s="4" t="str">
        <f ca="1" t="shared" si="42"/>
        <v>G</v>
      </c>
      <c r="M511" s="4" t="str">
        <f ca="1" t="shared" si="43"/>
        <v>G</v>
      </c>
      <c r="N511" s="4" t="str">
        <f ca="1" t="shared" si="44"/>
        <v>G</v>
      </c>
    </row>
    <row r="512" spans="9:14" ht="15">
      <c r="I512" s="5" t="str">
        <f ca="1" t="shared" si="41"/>
        <v>LOCKED</v>
      </c>
      <c r="J512" s="2">
        <f t="shared" si="40"/>
      </c>
      <c r="K512" s="3" t="e">
        <f>MATCH(J512,#REF!,0)</f>
        <v>#REF!</v>
      </c>
      <c r="L512" s="4" t="str">
        <f ca="1" t="shared" si="42"/>
        <v>G</v>
      </c>
      <c r="M512" s="4" t="str">
        <f ca="1" t="shared" si="43"/>
        <v>G</v>
      </c>
      <c r="N512" s="4" t="str">
        <f ca="1" t="shared" si="44"/>
        <v>G</v>
      </c>
    </row>
    <row r="513" spans="9:14" ht="15">
      <c r="I513" s="5" t="str">
        <f ca="1" t="shared" si="41"/>
        <v>LOCKED</v>
      </c>
      <c r="J513" s="2">
        <f t="shared" si="40"/>
      </c>
      <c r="K513" s="3" t="e">
        <f>MATCH(J513,#REF!,0)</f>
        <v>#REF!</v>
      </c>
      <c r="L513" s="4" t="str">
        <f ca="1" t="shared" si="42"/>
        <v>G</v>
      </c>
      <c r="M513" s="4" t="str">
        <f ca="1" t="shared" si="43"/>
        <v>G</v>
      </c>
      <c r="N513" s="4" t="str">
        <f ca="1" t="shared" si="44"/>
        <v>G</v>
      </c>
    </row>
    <row r="514" spans="9:14" ht="15">
      <c r="I514" s="5" t="str">
        <f ca="1" t="shared" si="41"/>
        <v>LOCKED</v>
      </c>
      <c r="J514" s="2">
        <f t="shared" si="40"/>
      </c>
      <c r="K514" s="3" t="e">
        <f>MATCH(J514,#REF!,0)</f>
        <v>#REF!</v>
      </c>
      <c r="L514" s="4" t="str">
        <f ca="1" t="shared" si="42"/>
        <v>G</v>
      </c>
      <c r="M514" s="4" t="str">
        <f ca="1" t="shared" si="43"/>
        <v>G</v>
      </c>
      <c r="N514" s="4" t="str">
        <f ca="1" t="shared" si="44"/>
        <v>G</v>
      </c>
    </row>
    <row r="515" spans="9:14" ht="15">
      <c r="I515" s="5" t="str">
        <f ca="1" t="shared" si="41"/>
        <v>LOCKED</v>
      </c>
      <c r="J515" s="2">
        <f t="shared" si="40"/>
      </c>
      <c r="K515" s="3" t="e">
        <f>MATCH(J515,#REF!,0)</f>
        <v>#REF!</v>
      </c>
      <c r="L515" s="4" t="str">
        <f ca="1" t="shared" si="42"/>
        <v>G</v>
      </c>
      <c r="M515" s="4" t="str">
        <f ca="1" t="shared" si="43"/>
        <v>G</v>
      </c>
      <c r="N515" s="4" t="str">
        <f ca="1" t="shared" si="44"/>
        <v>G</v>
      </c>
    </row>
    <row r="516" spans="9:14" ht="15">
      <c r="I516" s="5" t="str">
        <f ca="1" t="shared" si="41"/>
        <v>LOCKED</v>
      </c>
      <c r="J516" s="2">
        <f t="shared" si="40"/>
      </c>
      <c r="K516" s="3" t="e">
        <f>MATCH(J516,#REF!,0)</f>
        <v>#REF!</v>
      </c>
      <c r="L516" s="4" t="str">
        <f ca="1" t="shared" si="42"/>
        <v>G</v>
      </c>
      <c r="M516" s="4" t="str">
        <f ca="1" t="shared" si="43"/>
        <v>G</v>
      </c>
      <c r="N516" s="4" t="str">
        <f ca="1" t="shared" si="44"/>
        <v>G</v>
      </c>
    </row>
    <row r="517" spans="9:14" ht="15">
      <c r="I517" s="5" t="str">
        <f ca="1" t="shared" si="41"/>
        <v>LOCKED</v>
      </c>
      <c r="J517" s="2">
        <f aca="true" t="shared" si="45" ref="J517:J580">CLEAN(CONCATENATE(TRIM($A517),TRIM($C517),IF(LEFT($D517)&lt;&gt;"E",TRIM($D517),),TRIM($E517)))</f>
      </c>
      <c r="K517" s="3" t="e">
        <f>MATCH(J517,#REF!,0)</f>
        <v>#REF!</v>
      </c>
      <c r="L517" s="4" t="str">
        <f ca="1" t="shared" si="42"/>
        <v>G</v>
      </c>
      <c r="M517" s="4" t="str">
        <f ca="1" t="shared" si="43"/>
        <v>G</v>
      </c>
      <c r="N517" s="4" t="str">
        <f ca="1" t="shared" si="44"/>
        <v>G</v>
      </c>
    </row>
    <row r="518" spans="9:14" ht="15">
      <c r="I518" s="5" t="str">
        <f aca="true" ca="1" t="shared" si="46" ref="I518:I581">IF(CELL("protect",$G518)=1,"LOCKED","")</f>
        <v>LOCKED</v>
      </c>
      <c r="J518" s="2">
        <f t="shared" si="45"/>
      </c>
      <c r="K518" s="3" t="e">
        <f>MATCH(J518,#REF!,0)</f>
        <v>#REF!</v>
      </c>
      <c r="L518" s="4" t="str">
        <f aca="true" ca="1" t="shared" si="47" ref="L518:L581">CELL("format",$F518)</f>
        <v>G</v>
      </c>
      <c r="M518" s="4" t="str">
        <f aca="true" ca="1" t="shared" si="48" ref="M518:M581">CELL("format",$G518)</f>
        <v>G</v>
      </c>
      <c r="N518" s="4" t="str">
        <f aca="true" ca="1" t="shared" si="49" ref="N518:N581">CELL("format",$H518)</f>
        <v>G</v>
      </c>
    </row>
    <row r="519" spans="9:14" ht="15">
      <c r="I519" s="5" t="str">
        <f ca="1" t="shared" si="46"/>
        <v>LOCKED</v>
      </c>
      <c r="J519" s="2">
        <f t="shared" si="45"/>
      </c>
      <c r="K519" s="3" t="e">
        <f>MATCH(J519,#REF!,0)</f>
        <v>#REF!</v>
      </c>
      <c r="L519" s="4" t="str">
        <f ca="1" t="shared" si="47"/>
        <v>G</v>
      </c>
      <c r="M519" s="4" t="str">
        <f ca="1" t="shared" si="48"/>
        <v>G</v>
      </c>
      <c r="N519" s="4" t="str">
        <f ca="1" t="shared" si="49"/>
        <v>G</v>
      </c>
    </row>
    <row r="520" spans="9:14" ht="15">
      <c r="I520" s="5" t="str">
        <f ca="1" t="shared" si="46"/>
        <v>LOCKED</v>
      </c>
      <c r="J520" s="2">
        <f t="shared" si="45"/>
      </c>
      <c r="K520" s="3" t="e">
        <f>MATCH(J520,#REF!,0)</f>
        <v>#REF!</v>
      </c>
      <c r="L520" s="4" t="str">
        <f ca="1" t="shared" si="47"/>
        <v>G</v>
      </c>
      <c r="M520" s="4" t="str">
        <f ca="1" t="shared" si="48"/>
        <v>G</v>
      </c>
      <c r="N520" s="4" t="str">
        <f ca="1" t="shared" si="49"/>
        <v>G</v>
      </c>
    </row>
    <row r="521" spans="9:14" ht="15">
      <c r="I521" s="5" t="str">
        <f ca="1" t="shared" si="46"/>
        <v>LOCKED</v>
      </c>
      <c r="J521" s="2">
        <f t="shared" si="45"/>
      </c>
      <c r="K521" s="3" t="e">
        <f>MATCH(J521,#REF!,0)</f>
        <v>#REF!</v>
      </c>
      <c r="L521" s="4" t="str">
        <f ca="1" t="shared" si="47"/>
        <v>G</v>
      </c>
      <c r="M521" s="4" t="str">
        <f ca="1" t="shared" si="48"/>
        <v>G</v>
      </c>
      <c r="N521" s="4" t="str">
        <f ca="1" t="shared" si="49"/>
        <v>G</v>
      </c>
    </row>
    <row r="522" spans="9:14" ht="15">
      <c r="I522" s="5" t="str">
        <f ca="1" t="shared" si="46"/>
        <v>LOCKED</v>
      </c>
      <c r="J522" s="2">
        <f t="shared" si="45"/>
      </c>
      <c r="K522" s="3" t="e">
        <f>MATCH(J522,#REF!,0)</f>
        <v>#REF!</v>
      </c>
      <c r="L522" s="4" t="str">
        <f ca="1" t="shared" si="47"/>
        <v>G</v>
      </c>
      <c r="M522" s="4" t="str">
        <f ca="1" t="shared" si="48"/>
        <v>G</v>
      </c>
      <c r="N522" s="4" t="str">
        <f ca="1" t="shared" si="49"/>
        <v>G</v>
      </c>
    </row>
    <row r="523" spans="9:14" ht="15">
      <c r="I523" s="5" t="str">
        <f ca="1" t="shared" si="46"/>
        <v>LOCKED</v>
      </c>
      <c r="J523" s="2">
        <f t="shared" si="45"/>
      </c>
      <c r="K523" s="3" t="e">
        <f>MATCH(J523,#REF!,0)</f>
        <v>#REF!</v>
      </c>
      <c r="L523" s="4" t="str">
        <f ca="1" t="shared" si="47"/>
        <v>G</v>
      </c>
      <c r="M523" s="4" t="str">
        <f ca="1" t="shared" si="48"/>
        <v>G</v>
      </c>
      <c r="N523" s="4" t="str">
        <f ca="1" t="shared" si="49"/>
        <v>G</v>
      </c>
    </row>
    <row r="524" spans="9:14" ht="15">
      <c r="I524" s="5" t="str">
        <f ca="1" t="shared" si="46"/>
        <v>LOCKED</v>
      </c>
      <c r="J524" s="2">
        <f t="shared" si="45"/>
      </c>
      <c r="K524" s="3" t="e">
        <f>MATCH(J524,#REF!,0)</f>
        <v>#REF!</v>
      </c>
      <c r="L524" s="4" t="str">
        <f ca="1" t="shared" si="47"/>
        <v>G</v>
      </c>
      <c r="M524" s="4" t="str">
        <f ca="1" t="shared" si="48"/>
        <v>G</v>
      </c>
      <c r="N524" s="4" t="str">
        <f ca="1" t="shared" si="49"/>
        <v>G</v>
      </c>
    </row>
    <row r="525" spans="9:14" ht="15">
      <c r="I525" s="5" t="str">
        <f ca="1" t="shared" si="46"/>
        <v>LOCKED</v>
      </c>
      <c r="J525" s="2">
        <f t="shared" si="45"/>
      </c>
      <c r="K525" s="3" t="e">
        <f>MATCH(J525,#REF!,0)</f>
        <v>#REF!</v>
      </c>
      <c r="L525" s="4" t="str">
        <f ca="1" t="shared" si="47"/>
        <v>G</v>
      </c>
      <c r="M525" s="4" t="str">
        <f ca="1" t="shared" si="48"/>
        <v>G</v>
      </c>
      <c r="N525" s="4" t="str">
        <f ca="1" t="shared" si="49"/>
        <v>G</v>
      </c>
    </row>
    <row r="526" spans="9:14" ht="15">
      <c r="I526" s="5" t="str">
        <f ca="1" t="shared" si="46"/>
        <v>LOCKED</v>
      </c>
      <c r="J526" s="2">
        <f t="shared" si="45"/>
      </c>
      <c r="K526" s="3" t="e">
        <f>MATCH(J526,#REF!,0)</f>
        <v>#REF!</v>
      </c>
      <c r="L526" s="4" t="str">
        <f ca="1" t="shared" si="47"/>
        <v>G</v>
      </c>
      <c r="M526" s="4" t="str">
        <f ca="1" t="shared" si="48"/>
        <v>G</v>
      </c>
      <c r="N526" s="4" t="str">
        <f ca="1" t="shared" si="49"/>
        <v>G</v>
      </c>
    </row>
    <row r="527" spans="9:14" ht="15">
      <c r="I527" s="5" t="str">
        <f ca="1" t="shared" si="46"/>
        <v>LOCKED</v>
      </c>
      <c r="J527" s="2">
        <f t="shared" si="45"/>
      </c>
      <c r="K527" s="3" t="e">
        <f>MATCH(J527,#REF!,0)</f>
        <v>#REF!</v>
      </c>
      <c r="L527" s="4" t="str">
        <f ca="1" t="shared" si="47"/>
        <v>G</v>
      </c>
      <c r="M527" s="4" t="str">
        <f ca="1" t="shared" si="48"/>
        <v>G</v>
      </c>
      <c r="N527" s="4" t="str">
        <f ca="1" t="shared" si="49"/>
        <v>G</v>
      </c>
    </row>
    <row r="528" spans="9:14" ht="15">
      <c r="I528" s="5" t="str">
        <f ca="1" t="shared" si="46"/>
        <v>LOCKED</v>
      </c>
      <c r="J528" s="2">
        <f t="shared" si="45"/>
      </c>
      <c r="K528" s="3" t="e">
        <f>MATCH(J528,#REF!,0)</f>
        <v>#REF!</v>
      </c>
      <c r="L528" s="4" t="str">
        <f ca="1" t="shared" si="47"/>
        <v>G</v>
      </c>
      <c r="M528" s="4" t="str">
        <f ca="1" t="shared" si="48"/>
        <v>G</v>
      </c>
      <c r="N528" s="4" t="str">
        <f ca="1" t="shared" si="49"/>
        <v>G</v>
      </c>
    </row>
    <row r="529" spans="9:14" ht="15">
      <c r="I529" s="5" t="str">
        <f ca="1" t="shared" si="46"/>
        <v>LOCKED</v>
      </c>
      <c r="J529" s="2">
        <f t="shared" si="45"/>
      </c>
      <c r="K529" s="3" t="e">
        <f>MATCH(J529,#REF!,0)</f>
        <v>#REF!</v>
      </c>
      <c r="L529" s="4" t="str">
        <f ca="1" t="shared" si="47"/>
        <v>G</v>
      </c>
      <c r="M529" s="4" t="str">
        <f ca="1" t="shared" si="48"/>
        <v>G</v>
      </c>
      <c r="N529" s="4" t="str">
        <f ca="1" t="shared" si="49"/>
        <v>G</v>
      </c>
    </row>
    <row r="530" spans="9:14" ht="15">
      <c r="I530" s="5" t="str">
        <f ca="1" t="shared" si="46"/>
        <v>LOCKED</v>
      </c>
      <c r="J530" s="2">
        <f t="shared" si="45"/>
      </c>
      <c r="K530" s="3" t="e">
        <f>MATCH(J530,#REF!,0)</f>
        <v>#REF!</v>
      </c>
      <c r="L530" s="4" t="str">
        <f ca="1" t="shared" si="47"/>
        <v>G</v>
      </c>
      <c r="M530" s="4" t="str">
        <f ca="1" t="shared" si="48"/>
        <v>G</v>
      </c>
      <c r="N530" s="4" t="str">
        <f ca="1" t="shared" si="49"/>
        <v>G</v>
      </c>
    </row>
    <row r="531" spans="9:14" ht="15">
      <c r="I531" s="5" t="str">
        <f ca="1" t="shared" si="46"/>
        <v>LOCKED</v>
      </c>
      <c r="J531" s="2">
        <f t="shared" si="45"/>
      </c>
      <c r="K531" s="3" t="e">
        <f>MATCH(J531,#REF!,0)</f>
        <v>#REF!</v>
      </c>
      <c r="L531" s="4" t="str">
        <f ca="1" t="shared" si="47"/>
        <v>G</v>
      </c>
      <c r="M531" s="4" t="str">
        <f ca="1" t="shared" si="48"/>
        <v>G</v>
      </c>
      <c r="N531" s="4" t="str">
        <f ca="1" t="shared" si="49"/>
        <v>G</v>
      </c>
    </row>
    <row r="532" spans="9:14" ht="15">
      <c r="I532" s="5" t="str">
        <f ca="1" t="shared" si="46"/>
        <v>LOCKED</v>
      </c>
      <c r="J532" s="2">
        <f t="shared" si="45"/>
      </c>
      <c r="K532" s="3" t="e">
        <f>MATCH(J532,#REF!,0)</f>
        <v>#REF!</v>
      </c>
      <c r="L532" s="4" t="str">
        <f ca="1" t="shared" si="47"/>
        <v>G</v>
      </c>
      <c r="M532" s="4" t="str">
        <f ca="1" t="shared" si="48"/>
        <v>G</v>
      </c>
      <c r="N532" s="4" t="str">
        <f ca="1" t="shared" si="49"/>
        <v>G</v>
      </c>
    </row>
    <row r="533" spans="9:14" ht="15">
      <c r="I533" s="5" t="str">
        <f ca="1" t="shared" si="46"/>
        <v>LOCKED</v>
      </c>
      <c r="J533" s="2">
        <f t="shared" si="45"/>
      </c>
      <c r="K533" s="3" t="e">
        <f>MATCH(J533,#REF!,0)</f>
        <v>#REF!</v>
      </c>
      <c r="L533" s="4" t="str">
        <f ca="1" t="shared" si="47"/>
        <v>G</v>
      </c>
      <c r="M533" s="4" t="str">
        <f ca="1" t="shared" si="48"/>
        <v>G</v>
      </c>
      <c r="N533" s="4" t="str">
        <f ca="1" t="shared" si="49"/>
        <v>G</v>
      </c>
    </row>
    <row r="534" spans="9:14" ht="15">
      <c r="I534" s="5" t="str">
        <f ca="1" t="shared" si="46"/>
        <v>LOCKED</v>
      </c>
      <c r="J534" s="2">
        <f t="shared" si="45"/>
      </c>
      <c r="K534" s="3" t="e">
        <f>MATCH(J534,#REF!,0)</f>
        <v>#REF!</v>
      </c>
      <c r="L534" s="4" t="str">
        <f ca="1" t="shared" si="47"/>
        <v>G</v>
      </c>
      <c r="M534" s="4" t="str">
        <f ca="1" t="shared" si="48"/>
        <v>G</v>
      </c>
      <c r="N534" s="4" t="str">
        <f ca="1" t="shared" si="49"/>
        <v>G</v>
      </c>
    </row>
    <row r="535" spans="9:14" ht="15">
      <c r="I535" s="5" t="str">
        <f ca="1" t="shared" si="46"/>
        <v>LOCKED</v>
      </c>
      <c r="J535" s="2">
        <f t="shared" si="45"/>
      </c>
      <c r="K535" s="3" t="e">
        <f>MATCH(J535,#REF!,0)</f>
        <v>#REF!</v>
      </c>
      <c r="L535" s="4" t="str">
        <f ca="1" t="shared" si="47"/>
        <v>G</v>
      </c>
      <c r="M535" s="4" t="str">
        <f ca="1" t="shared" si="48"/>
        <v>G</v>
      </c>
      <c r="N535" s="4" t="str">
        <f ca="1" t="shared" si="49"/>
        <v>G</v>
      </c>
    </row>
    <row r="536" spans="9:14" ht="15">
      <c r="I536" s="5" t="str">
        <f ca="1" t="shared" si="46"/>
        <v>LOCKED</v>
      </c>
      <c r="J536" s="2">
        <f t="shared" si="45"/>
      </c>
      <c r="K536" s="3" t="e">
        <f>MATCH(J536,#REF!,0)</f>
        <v>#REF!</v>
      </c>
      <c r="L536" s="4" t="str">
        <f ca="1" t="shared" si="47"/>
        <v>G</v>
      </c>
      <c r="M536" s="4" t="str">
        <f ca="1" t="shared" si="48"/>
        <v>G</v>
      </c>
      <c r="N536" s="4" t="str">
        <f ca="1" t="shared" si="49"/>
        <v>G</v>
      </c>
    </row>
    <row r="537" spans="9:14" ht="15">
      <c r="I537" s="5" t="str">
        <f ca="1" t="shared" si="46"/>
        <v>LOCKED</v>
      </c>
      <c r="J537" s="2">
        <f t="shared" si="45"/>
      </c>
      <c r="K537" s="3" t="e">
        <f>MATCH(J537,#REF!,0)</f>
        <v>#REF!</v>
      </c>
      <c r="L537" s="4" t="str">
        <f ca="1" t="shared" si="47"/>
        <v>G</v>
      </c>
      <c r="M537" s="4" t="str">
        <f ca="1" t="shared" si="48"/>
        <v>G</v>
      </c>
      <c r="N537" s="4" t="str">
        <f ca="1" t="shared" si="49"/>
        <v>G</v>
      </c>
    </row>
    <row r="538" spans="9:14" ht="15">
      <c r="I538" s="5" t="str">
        <f ca="1" t="shared" si="46"/>
        <v>LOCKED</v>
      </c>
      <c r="J538" s="2">
        <f t="shared" si="45"/>
      </c>
      <c r="K538" s="3" t="e">
        <f>MATCH(J538,#REF!,0)</f>
        <v>#REF!</v>
      </c>
      <c r="L538" s="4" t="str">
        <f ca="1" t="shared" si="47"/>
        <v>G</v>
      </c>
      <c r="M538" s="4" t="str">
        <f ca="1" t="shared" si="48"/>
        <v>G</v>
      </c>
      <c r="N538" s="4" t="str">
        <f ca="1" t="shared" si="49"/>
        <v>G</v>
      </c>
    </row>
    <row r="539" spans="9:14" ht="15">
      <c r="I539" s="5" t="str">
        <f ca="1" t="shared" si="46"/>
        <v>LOCKED</v>
      </c>
      <c r="J539" s="2">
        <f t="shared" si="45"/>
      </c>
      <c r="K539" s="3" t="e">
        <f>MATCH(J539,#REF!,0)</f>
        <v>#REF!</v>
      </c>
      <c r="L539" s="4" t="str">
        <f ca="1" t="shared" si="47"/>
        <v>G</v>
      </c>
      <c r="M539" s="4" t="str">
        <f ca="1" t="shared" si="48"/>
        <v>G</v>
      </c>
      <c r="N539" s="4" t="str">
        <f ca="1" t="shared" si="49"/>
        <v>G</v>
      </c>
    </row>
    <row r="540" spans="9:14" ht="15">
      <c r="I540" s="5" t="str">
        <f ca="1" t="shared" si="46"/>
        <v>LOCKED</v>
      </c>
      <c r="J540" s="2">
        <f t="shared" si="45"/>
      </c>
      <c r="K540" s="3" t="e">
        <f>MATCH(J540,#REF!,0)</f>
        <v>#REF!</v>
      </c>
      <c r="L540" s="4" t="str">
        <f ca="1" t="shared" si="47"/>
        <v>G</v>
      </c>
      <c r="M540" s="4" t="str">
        <f ca="1" t="shared" si="48"/>
        <v>G</v>
      </c>
      <c r="N540" s="4" t="str">
        <f ca="1" t="shared" si="49"/>
        <v>G</v>
      </c>
    </row>
    <row r="541" spans="9:14" ht="15">
      <c r="I541" s="5" t="str">
        <f ca="1" t="shared" si="46"/>
        <v>LOCKED</v>
      </c>
      <c r="J541" s="2">
        <f t="shared" si="45"/>
      </c>
      <c r="K541" s="3" t="e">
        <f>MATCH(J541,#REF!,0)</f>
        <v>#REF!</v>
      </c>
      <c r="L541" s="4" t="str">
        <f ca="1" t="shared" si="47"/>
        <v>G</v>
      </c>
      <c r="M541" s="4" t="str">
        <f ca="1" t="shared" si="48"/>
        <v>G</v>
      </c>
      <c r="N541" s="4" t="str">
        <f ca="1" t="shared" si="49"/>
        <v>G</v>
      </c>
    </row>
    <row r="542" spans="9:14" ht="15">
      <c r="I542" s="5" t="str">
        <f ca="1" t="shared" si="46"/>
        <v>LOCKED</v>
      </c>
      <c r="J542" s="2">
        <f t="shared" si="45"/>
      </c>
      <c r="K542" s="3" t="e">
        <f>MATCH(J542,#REF!,0)</f>
        <v>#REF!</v>
      </c>
      <c r="L542" s="4" t="str">
        <f ca="1" t="shared" si="47"/>
        <v>G</v>
      </c>
      <c r="M542" s="4" t="str">
        <f ca="1" t="shared" si="48"/>
        <v>G</v>
      </c>
      <c r="N542" s="4" t="str">
        <f ca="1" t="shared" si="49"/>
        <v>G</v>
      </c>
    </row>
    <row r="543" spans="9:14" ht="15">
      <c r="I543" s="5" t="str">
        <f ca="1" t="shared" si="46"/>
        <v>LOCKED</v>
      </c>
      <c r="J543" s="2">
        <f t="shared" si="45"/>
      </c>
      <c r="K543" s="3" t="e">
        <f>MATCH(J543,#REF!,0)</f>
        <v>#REF!</v>
      </c>
      <c r="L543" s="4" t="str">
        <f ca="1" t="shared" si="47"/>
        <v>G</v>
      </c>
      <c r="M543" s="4" t="str">
        <f ca="1" t="shared" si="48"/>
        <v>G</v>
      </c>
      <c r="N543" s="4" t="str">
        <f ca="1" t="shared" si="49"/>
        <v>G</v>
      </c>
    </row>
    <row r="544" spans="9:14" ht="15">
      <c r="I544" s="5" t="str">
        <f ca="1" t="shared" si="46"/>
        <v>LOCKED</v>
      </c>
      <c r="J544" s="2">
        <f t="shared" si="45"/>
      </c>
      <c r="K544" s="3" t="e">
        <f>MATCH(J544,#REF!,0)</f>
        <v>#REF!</v>
      </c>
      <c r="L544" s="4" t="str">
        <f ca="1" t="shared" si="47"/>
        <v>G</v>
      </c>
      <c r="M544" s="4" t="str">
        <f ca="1" t="shared" si="48"/>
        <v>G</v>
      </c>
      <c r="N544" s="4" t="str">
        <f ca="1" t="shared" si="49"/>
        <v>G</v>
      </c>
    </row>
    <row r="545" spans="9:14" ht="15">
      <c r="I545" s="5" t="str">
        <f ca="1" t="shared" si="46"/>
        <v>LOCKED</v>
      </c>
      <c r="J545" s="2">
        <f t="shared" si="45"/>
      </c>
      <c r="K545" s="3" t="e">
        <f>MATCH(J545,#REF!,0)</f>
        <v>#REF!</v>
      </c>
      <c r="L545" s="4" t="str">
        <f ca="1" t="shared" si="47"/>
        <v>G</v>
      </c>
      <c r="M545" s="4" t="str">
        <f ca="1" t="shared" si="48"/>
        <v>G</v>
      </c>
      <c r="N545" s="4" t="str">
        <f ca="1" t="shared" si="49"/>
        <v>G</v>
      </c>
    </row>
    <row r="546" spans="9:14" ht="15">
      <c r="I546" s="5" t="str">
        <f ca="1" t="shared" si="46"/>
        <v>LOCKED</v>
      </c>
      <c r="J546" s="2">
        <f t="shared" si="45"/>
      </c>
      <c r="K546" s="3" t="e">
        <f>MATCH(J546,#REF!,0)</f>
        <v>#REF!</v>
      </c>
      <c r="L546" s="4" t="str">
        <f ca="1" t="shared" si="47"/>
        <v>G</v>
      </c>
      <c r="M546" s="4" t="str">
        <f ca="1" t="shared" si="48"/>
        <v>G</v>
      </c>
      <c r="N546" s="4" t="str">
        <f ca="1" t="shared" si="49"/>
        <v>G</v>
      </c>
    </row>
    <row r="547" spans="9:14" ht="15">
      <c r="I547" s="5" t="str">
        <f ca="1" t="shared" si="46"/>
        <v>LOCKED</v>
      </c>
      <c r="J547" s="2">
        <f t="shared" si="45"/>
      </c>
      <c r="K547" s="3" t="e">
        <f>MATCH(J547,#REF!,0)</f>
        <v>#REF!</v>
      </c>
      <c r="L547" s="4" t="str">
        <f ca="1" t="shared" si="47"/>
        <v>G</v>
      </c>
      <c r="M547" s="4" t="str">
        <f ca="1" t="shared" si="48"/>
        <v>G</v>
      </c>
      <c r="N547" s="4" t="str">
        <f ca="1" t="shared" si="49"/>
        <v>G</v>
      </c>
    </row>
    <row r="548" spans="9:14" ht="15">
      <c r="I548" s="5" t="str">
        <f ca="1" t="shared" si="46"/>
        <v>LOCKED</v>
      </c>
      <c r="J548" s="2">
        <f t="shared" si="45"/>
      </c>
      <c r="K548" s="3" t="e">
        <f>MATCH(J548,#REF!,0)</f>
        <v>#REF!</v>
      </c>
      <c r="L548" s="4" t="str">
        <f ca="1" t="shared" si="47"/>
        <v>G</v>
      </c>
      <c r="M548" s="4" t="str">
        <f ca="1" t="shared" si="48"/>
        <v>G</v>
      </c>
      <c r="N548" s="4" t="str">
        <f ca="1" t="shared" si="49"/>
        <v>G</v>
      </c>
    </row>
    <row r="549" spans="9:14" ht="15">
      <c r="I549" s="5" t="str">
        <f ca="1" t="shared" si="46"/>
        <v>LOCKED</v>
      </c>
      <c r="J549" s="2">
        <f t="shared" si="45"/>
      </c>
      <c r="K549" s="3" t="e">
        <f>MATCH(J549,#REF!,0)</f>
        <v>#REF!</v>
      </c>
      <c r="L549" s="4" t="str">
        <f ca="1" t="shared" si="47"/>
        <v>G</v>
      </c>
      <c r="M549" s="4" t="str">
        <f ca="1" t="shared" si="48"/>
        <v>G</v>
      </c>
      <c r="N549" s="4" t="str">
        <f ca="1" t="shared" si="49"/>
        <v>G</v>
      </c>
    </row>
    <row r="550" spans="9:14" ht="15">
      <c r="I550" s="5" t="str">
        <f ca="1" t="shared" si="46"/>
        <v>LOCKED</v>
      </c>
      <c r="J550" s="2">
        <f t="shared" si="45"/>
      </c>
      <c r="K550" s="3" t="e">
        <f>MATCH(J550,#REF!,0)</f>
        <v>#REF!</v>
      </c>
      <c r="L550" s="4" t="str">
        <f ca="1" t="shared" si="47"/>
        <v>G</v>
      </c>
      <c r="M550" s="4" t="str">
        <f ca="1" t="shared" si="48"/>
        <v>G</v>
      </c>
      <c r="N550" s="4" t="str">
        <f ca="1" t="shared" si="49"/>
        <v>G</v>
      </c>
    </row>
    <row r="551" spans="9:14" ht="15">
      <c r="I551" s="5" t="str">
        <f ca="1" t="shared" si="46"/>
        <v>LOCKED</v>
      </c>
      <c r="J551" s="2">
        <f t="shared" si="45"/>
      </c>
      <c r="K551" s="3" t="e">
        <f>MATCH(J551,#REF!,0)</f>
        <v>#REF!</v>
      </c>
      <c r="L551" s="4" t="str">
        <f ca="1" t="shared" si="47"/>
        <v>G</v>
      </c>
      <c r="M551" s="4" t="str">
        <f ca="1" t="shared" si="48"/>
        <v>G</v>
      </c>
      <c r="N551" s="4" t="str">
        <f ca="1" t="shared" si="49"/>
        <v>G</v>
      </c>
    </row>
    <row r="552" spans="9:14" ht="15">
      <c r="I552" s="5" t="str">
        <f ca="1" t="shared" si="46"/>
        <v>LOCKED</v>
      </c>
      <c r="J552" s="2">
        <f t="shared" si="45"/>
      </c>
      <c r="K552" s="3" t="e">
        <f>MATCH(J552,#REF!,0)</f>
        <v>#REF!</v>
      </c>
      <c r="L552" s="4" t="str">
        <f ca="1" t="shared" si="47"/>
        <v>G</v>
      </c>
      <c r="M552" s="4" t="str">
        <f ca="1" t="shared" si="48"/>
        <v>G</v>
      </c>
      <c r="N552" s="4" t="str">
        <f ca="1" t="shared" si="49"/>
        <v>G</v>
      </c>
    </row>
    <row r="553" spans="9:14" ht="15">
      <c r="I553" s="5" t="str">
        <f ca="1" t="shared" si="46"/>
        <v>LOCKED</v>
      </c>
      <c r="J553" s="2">
        <f t="shared" si="45"/>
      </c>
      <c r="K553" s="3" t="e">
        <f>MATCH(J553,#REF!,0)</f>
        <v>#REF!</v>
      </c>
      <c r="L553" s="4" t="str">
        <f ca="1" t="shared" si="47"/>
        <v>G</v>
      </c>
      <c r="M553" s="4" t="str">
        <f ca="1" t="shared" si="48"/>
        <v>G</v>
      </c>
      <c r="N553" s="4" t="str">
        <f ca="1" t="shared" si="49"/>
        <v>G</v>
      </c>
    </row>
    <row r="554" spans="9:14" ht="15">
      <c r="I554" s="5" t="str">
        <f ca="1" t="shared" si="46"/>
        <v>LOCKED</v>
      </c>
      <c r="J554" s="2">
        <f t="shared" si="45"/>
      </c>
      <c r="K554" s="3" t="e">
        <f>MATCH(J554,#REF!,0)</f>
        <v>#REF!</v>
      </c>
      <c r="L554" s="4" t="str">
        <f ca="1" t="shared" si="47"/>
        <v>G</v>
      </c>
      <c r="M554" s="4" t="str">
        <f ca="1" t="shared" si="48"/>
        <v>G</v>
      </c>
      <c r="N554" s="4" t="str">
        <f ca="1" t="shared" si="49"/>
        <v>G</v>
      </c>
    </row>
    <row r="555" spans="9:14" ht="15">
      <c r="I555" s="5" t="str">
        <f ca="1" t="shared" si="46"/>
        <v>LOCKED</v>
      </c>
      <c r="J555" s="2">
        <f t="shared" si="45"/>
      </c>
      <c r="K555" s="3" t="e">
        <f>MATCH(J555,#REF!,0)</f>
        <v>#REF!</v>
      </c>
      <c r="L555" s="4" t="str">
        <f ca="1" t="shared" si="47"/>
        <v>G</v>
      </c>
      <c r="M555" s="4" t="str">
        <f ca="1" t="shared" si="48"/>
        <v>G</v>
      </c>
      <c r="N555" s="4" t="str">
        <f ca="1" t="shared" si="49"/>
        <v>G</v>
      </c>
    </row>
    <row r="556" spans="9:14" ht="15">
      <c r="I556" s="5" t="str">
        <f ca="1" t="shared" si="46"/>
        <v>LOCKED</v>
      </c>
      <c r="J556" s="2">
        <f t="shared" si="45"/>
      </c>
      <c r="K556" s="3" t="e">
        <f>MATCH(J556,#REF!,0)</f>
        <v>#REF!</v>
      </c>
      <c r="L556" s="4" t="str">
        <f ca="1" t="shared" si="47"/>
        <v>G</v>
      </c>
      <c r="M556" s="4" t="str">
        <f ca="1" t="shared" si="48"/>
        <v>G</v>
      </c>
      <c r="N556" s="4" t="str">
        <f ca="1" t="shared" si="49"/>
        <v>G</v>
      </c>
    </row>
    <row r="557" spans="9:14" ht="15">
      <c r="I557" s="5" t="str">
        <f ca="1" t="shared" si="46"/>
        <v>LOCKED</v>
      </c>
      <c r="J557" s="2">
        <f t="shared" si="45"/>
      </c>
      <c r="K557" s="3" t="e">
        <f>MATCH(J557,#REF!,0)</f>
        <v>#REF!</v>
      </c>
      <c r="L557" s="4" t="str">
        <f ca="1" t="shared" si="47"/>
        <v>G</v>
      </c>
      <c r="M557" s="4" t="str">
        <f ca="1" t="shared" si="48"/>
        <v>G</v>
      </c>
      <c r="N557" s="4" t="str">
        <f ca="1" t="shared" si="49"/>
        <v>G</v>
      </c>
    </row>
    <row r="558" spans="9:14" ht="15">
      <c r="I558" s="5" t="str">
        <f ca="1" t="shared" si="46"/>
        <v>LOCKED</v>
      </c>
      <c r="J558" s="2">
        <f t="shared" si="45"/>
      </c>
      <c r="K558" s="3" t="e">
        <f>MATCH(J558,#REF!,0)</f>
        <v>#REF!</v>
      </c>
      <c r="L558" s="4" t="str">
        <f ca="1" t="shared" si="47"/>
        <v>G</v>
      </c>
      <c r="M558" s="4" t="str">
        <f ca="1" t="shared" si="48"/>
        <v>G</v>
      </c>
      <c r="N558" s="4" t="str">
        <f ca="1" t="shared" si="49"/>
        <v>G</v>
      </c>
    </row>
    <row r="559" spans="9:14" ht="15">
      <c r="I559" s="5" t="str">
        <f ca="1" t="shared" si="46"/>
        <v>LOCKED</v>
      </c>
      <c r="J559" s="2">
        <f t="shared" si="45"/>
      </c>
      <c r="K559" s="3" t="e">
        <f>MATCH(J559,#REF!,0)</f>
        <v>#REF!</v>
      </c>
      <c r="L559" s="4" t="str">
        <f ca="1" t="shared" si="47"/>
        <v>G</v>
      </c>
      <c r="M559" s="4" t="str">
        <f ca="1" t="shared" si="48"/>
        <v>G</v>
      </c>
      <c r="N559" s="4" t="str">
        <f ca="1" t="shared" si="49"/>
        <v>G</v>
      </c>
    </row>
    <row r="560" spans="9:14" ht="15">
      <c r="I560" s="5" t="str">
        <f ca="1" t="shared" si="46"/>
        <v>LOCKED</v>
      </c>
      <c r="J560" s="2">
        <f t="shared" si="45"/>
      </c>
      <c r="K560" s="3" t="e">
        <f>MATCH(J560,#REF!,0)</f>
        <v>#REF!</v>
      </c>
      <c r="L560" s="4" t="str">
        <f ca="1" t="shared" si="47"/>
        <v>G</v>
      </c>
      <c r="M560" s="4" t="str">
        <f ca="1" t="shared" si="48"/>
        <v>G</v>
      </c>
      <c r="N560" s="4" t="str">
        <f ca="1" t="shared" si="49"/>
        <v>G</v>
      </c>
    </row>
    <row r="561" spans="9:14" ht="15">
      <c r="I561" s="5" t="str">
        <f ca="1" t="shared" si="46"/>
        <v>LOCKED</v>
      </c>
      <c r="J561" s="2">
        <f t="shared" si="45"/>
      </c>
      <c r="K561" s="3" t="e">
        <f>MATCH(J561,#REF!,0)</f>
        <v>#REF!</v>
      </c>
      <c r="L561" s="4" t="str">
        <f ca="1" t="shared" si="47"/>
        <v>G</v>
      </c>
      <c r="M561" s="4" t="str">
        <f ca="1" t="shared" si="48"/>
        <v>G</v>
      </c>
      <c r="N561" s="4" t="str">
        <f ca="1" t="shared" si="49"/>
        <v>G</v>
      </c>
    </row>
    <row r="562" spans="9:14" ht="15">
      <c r="I562" s="5" t="str">
        <f ca="1" t="shared" si="46"/>
        <v>LOCKED</v>
      </c>
      <c r="J562" s="2">
        <f t="shared" si="45"/>
      </c>
      <c r="K562" s="3" t="e">
        <f>MATCH(J562,#REF!,0)</f>
        <v>#REF!</v>
      </c>
      <c r="L562" s="4" t="str">
        <f ca="1" t="shared" si="47"/>
        <v>G</v>
      </c>
      <c r="M562" s="4" t="str">
        <f ca="1" t="shared" si="48"/>
        <v>G</v>
      </c>
      <c r="N562" s="4" t="str">
        <f ca="1" t="shared" si="49"/>
        <v>G</v>
      </c>
    </row>
    <row r="563" spans="9:14" ht="15">
      <c r="I563" s="5" t="str">
        <f ca="1" t="shared" si="46"/>
        <v>LOCKED</v>
      </c>
      <c r="J563" s="2">
        <f t="shared" si="45"/>
      </c>
      <c r="K563" s="3" t="e">
        <f>MATCH(J563,#REF!,0)</f>
        <v>#REF!</v>
      </c>
      <c r="L563" s="4" t="str">
        <f ca="1" t="shared" si="47"/>
        <v>G</v>
      </c>
      <c r="M563" s="4" t="str">
        <f ca="1" t="shared" si="48"/>
        <v>G</v>
      </c>
      <c r="N563" s="4" t="str">
        <f ca="1" t="shared" si="49"/>
        <v>G</v>
      </c>
    </row>
    <row r="564" spans="9:14" ht="15">
      <c r="I564" s="5" t="str">
        <f ca="1" t="shared" si="46"/>
        <v>LOCKED</v>
      </c>
      <c r="J564" s="2">
        <f t="shared" si="45"/>
      </c>
      <c r="K564" s="3" t="e">
        <f>MATCH(J564,#REF!,0)</f>
        <v>#REF!</v>
      </c>
      <c r="L564" s="4" t="str">
        <f ca="1" t="shared" si="47"/>
        <v>G</v>
      </c>
      <c r="M564" s="4" t="str">
        <f ca="1" t="shared" si="48"/>
        <v>G</v>
      </c>
      <c r="N564" s="4" t="str">
        <f ca="1" t="shared" si="49"/>
        <v>G</v>
      </c>
    </row>
    <row r="565" spans="9:14" ht="15">
      <c r="I565" s="5" t="str">
        <f ca="1" t="shared" si="46"/>
        <v>LOCKED</v>
      </c>
      <c r="J565" s="2">
        <f t="shared" si="45"/>
      </c>
      <c r="K565" s="3" t="e">
        <f>MATCH(J565,#REF!,0)</f>
        <v>#REF!</v>
      </c>
      <c r="L565" s="4" t="str">
        <f ca="1" t="shared" si="47"/>
        <v>G</v>
      </c>
      <c r="M565" s="4" t="str">
        <f ca="1" t="shared" si="48"/>
        <v>G</v>
      </c>
      <c r="N565" s="4" t="str">
        <f ca="1" t="shared" si="49"/>
        <v>G</v>
      </c>
    </row>
    <row r="566" spans="9:14" ht="15">
      <c r="I566" s="5" t="str">
        <f ca="1" t="shared" si="46"/>
        <v>LOCKED</v>
      </c>
      <c r="J566" s="2">
        <f t="shared" si="45"/>
      </c>
      <c r="K566" s="3" t="e">
        <f>MATCH(J566,#REF!,0)</f>
        <v>#REF!</v>
      </c>
      <c r="L566" s="4" t="str">
        <f ca="1" t="shared" si="47"/>
        <v>G</v>
      </c>
      <c r="M566" s="4" t="str">
        <f ca="1" t="shared" si="48"/>
        <v>G</v>
      </c>
      <c r="N566" s="4" t="str">
        <f ca="1" t="shared" si="49"/>
        <v>G</v>
      </c>
    </row>
    <row r="567" spans="9:14" ht="15">
      <c r="I567" s="5" t="str">
        <f ca="1" t="shared" si="46"/>
        <v>LOCKED</v>
      </c>
      <c r="J567" s="2">
        <f t="shared" si="45"/>
      </c>
      <c r="K567" s="3" t="e">
        <f>MATCH(J567,#REF!,0)</f>
        <v>#REF!</v>
      </c>
      <c r="L567" s="4" t="str">
        <f ca="1" t="shared" si="47"/>
        <v>G</v>
      </c>
      <c r="M567" s="4" t="str">
        <f ca="1" t="shared" si="48"/>
        <v>G</v>
      </c>
      <c r="N567" s="4" t="str">
        <f ca="1" t="shared" si="49"/>
        <v>G</v>
      </c>
    </row>
    <row r="568" spans="9:14" ht="15">
      <c r="I568" s="5" t="str">
        <f ca="1" t="shared" si="46"/>
        <v>LOCKED</v>
      </c>
      <c r="J568" s="2">
        <f t="shared" si="45"/>
      </c>
      <c r="K568" s="3" t="e">
        <f>MATCH(J568,#REF!,0)</f>
        <v>#REF!</v>
      </c>
      <c r="L568" s="4" t="str">
        <f ca="1" t="shared" si="47"/>
        <v>G</v>
      </c>
      <c r="M568" s="4" t="str">
        <f ca="1" t="shared" si="48"/>
        <v>G</v>
      </c>
      <c r="N568" s="4" t="str">
        <f ca="1" t="shared" si="49"/>
        <v>G</v>
      </c>
    </row>
    <row r="569" spans="9:14" ht="15">
      <c r="I569" s="5" t="str">
        <f ca="1" t="shared" si="46"/>
        <v>LOCKED</v>
      </c>
      <c r="J569" s="2">
        <f t="shared" si="45"/>
      </c>
      <c r="K569" s="3" t="e">
        <f>MATCH(J569,#REF!,0)</f>
        <v>#REF!</v>
      </c>
      <c r="L569" s="4" t="str">
        <f ca="1" t="shared" si="47"/>
        <v>G</v>
      </c>
      <c r="M569" s="4" t="str">
        <f ca="1" t="shared" si="48"/>
        <v>G</v>
      </c>
      <c r="N569" s="4" t="str">
        <f ca="1" t="shared" si="49"/>
        <v>G</v>
      </c>
    </row>
    <row r="570" spans="9:14" ht="15">
      <c r="I570" s="5" t="str">
        <f ca="1" t="shared" si="46"/>
        <v>LOCKED</v>
      </c>
      <c r="J570" s="2">
        <f t="shared" si="45"/>
      </c>
      <c r="K570" s="3" t="e">
        <f>MATCH(J570,#REF!,0)</f>
        <v>#REF!</v>
      </c>
      <c r="L570" s="4" t="str">
        <f ca="1" t="shared" si="47"/>
        <v>G</v>
      </c>
      <c r="M570" s="4" t="str">
        <f ca="1" t="shared" si="48"/>
        <v>G</v>
      </c>
      <c r="N570" s="4" t="str">
        <f ca="1" t="shared" si="49"/>
        <v>G</v>
      </c>
    </row>
    <row r="571" spans="9:14" ht="15">
      <c r="I571" s="5" t="str">
        <f ca="1" t="shared" si="46"/>
        <v>LOCKED</v>
      </c>
      <c r="J571" s="2">
        <f t="shared" si="45"/>
      </c>
      <c r="K571" s="3" t="e">
        <f>MATCH(J571,#REF!,0)</f>
        <v>#REF!</v>
      </c>
      <c r="L571" s="4" t="str">
        <f ca="1" t="shared" si="47"/>
        <v>G</v>
      </c>
      <c r="M571" s="4" t="str">
        <f ca="1" t="shared" si="48"/>
        <v>G</v>
      </c>
      <c r="N571" s="4" t="str">
        <f ca="1" t="shared" si="49"/>
        <v>G</v>
      </c>
    </row>
    <row r="572" spans="9:14" ht="15">
      <c r="I572" s="5" t="str">
        <f ca="1" t="shared" si="46"/>
        <v>LOCKED</v>
      </c>
      <c r="J572" s="2">
        <f t="shared" si="45"/>
      </c>
      <c r="K572" s="3" t="e">
        <f>MATCH(J572,#REF!,0)</f>
        <v>#REF!</v>
      </c>
      <c r="L572" s="4" t="str">
        <f ca="1" t="shared" si="47"/>
        <v>G</v>
      </c>
      <c r="M572" s="4" t="str">
        <f ca="1" t="shared" si="48"/>
        <v>G</v>
      </c>
      <c r="N572" s="4" t="str">
        <f ca="1" t="shared" si="49"/>
        <v>G</v>
      </c>
    </row>
    <row r="573" spans="9:14" ht="15">
      <c r="I573" s="5" t="str">
        <f ca="1" t="shared" si="46"/>
        <v>LOCKED</v>
      </c>
      <c r="J573" s="2">
        <f t="shared" si="45"/>
      </c>
      <c r="K573" s="3" t="e">
        <f>MATCH(J573,#REF!,0)</f>
        <v>#REF!</v>
      </c>
      <c r="L573" s="4" t="str">
        <f ca="1" t="shared" si="47"/>
        <v>G</v>
      </c>
      <c r="M573" s="4" t="str">
        <f ca="1" t="shared" si="48"/>
        <v>G</v>
      </c>
      <c r="N573" s="4" t="str">
        <f ca="1" t="shared" si="49"/>
        <v>G</v>
      </c>
    </row>
    <row r="574" spans="9:14" ht="15">
      <c r="I574" s="5" t="str">
        <f ca="1" t="shared" si="46"/>
        <v>LOCKED</v>
      </c>
      <c r="J574" s="2">
        <f t="shared" si="45"/>
      </c>
      <c r="K574" s="3" t="e">
        <f>MATCH(J574,#REF!,0)</f>
        <v>#REF!</v>
      </c>
      <c r="L574" s="4" t="str">
        <f ca="1" t="shared" si="47"/>
        <v>G</v>
      </c>
      <c r="M574" s="4" t="str">
        <f ca="1" t="shared" si="48"/>
        <v>G</v>
      </c>
      <c r="N574" s="4" t="str">
        <f ca="1" t="shared" si="49"/>
        <v>G</v>
      </c>
    </row>
    <row r="575" spans="9:14" ht="15">
      <c r="I575" s="5" t="str">
        <f ca="1" t="shared" si="46"/>
        <v>LOCKED</v>
      </c>
      <c r="J575" s="2">
        <f t="shared" si="45"/>
      </c>
      <c r="K575" s="3" t="e">
        <f>MATCH(J575,#REF!,0)</f>
        <v>#REF!</v>
      </c>
      <c r="L575" s="4" t="str">
        <f ca="1" t="shared" si="47"/>
        <v>G</v>
      </c>
      <c r="M575" s="4" t="str">
        <f ca="1" t="shared" si="48"/>
        <v>G</v>
      </c>
      <c r="N575" s="4" t="str">
        <f ca="1" t="shared" si="49"/>
        <v>G</v>
      </c>
    </row>
    <row r="576" spans="9:14" ht="15">
      <c r="I576" s="5" t="str">
        <f ca="1" t="shared" si="46"/>
        <v>LOCKED</v>
      </c>
      <c r="J576" s="2">
        <f t="shared" si="45"/>
      </c>
      <c r="K576" s="3" t="e">
        <f>MATCH(J576,#REF!,0)</f>
        <v>#REF!</v>
      </c>
      <c r="L576" s="4" t="str">
        <f ca="1" t="shared" si="47"/>
        <v>G</v>
      </c>
      <c r="M576" s="4" t="str">
        <f ca="1" t="shared" si="48"/>
        <v>G</v>
      </c>
      <c r="N576" s="4" t="str">
        <f ca="1" t="shared" si="49"/>
        <v>G</v>
      </c>
    </row>
    <row r="577" spans="9:14" ht="15">
      <c r="I577" s="5" t="str">
        <f ca="1" t="shared" si="46"/>
        <v>LOCKED</v>
      </c>
      <c r="J577" s="2">
        <f t="shared" si="45"/>
      </c>
      <c r="K577" s="3" t="e">
        <f>MATCH(J577,#REF!,0)</f>
        <v>#REF!</v>
      </c>
      <c r="L577" s="4" t="str">
        <f ca="1" t="shared" si="47"/>
        <v>G</v>
      </c>
      <c r="M577" s="4" t="str">
        <f ca="1" t="shared" si="48"/>
        <v>G</v>
      </c>
      <c r="N577" s="4" t="str">
        <f ca="1" t="shared" si="49"/>
        <v>G</v>
      </c>
    </row>
    <row r="578" spans="9:14" ht="15">
      <c r="I578" s="5" t="str">
        <f ca="1" t="shared" si="46"/>
        <v>LOCKED</v>
      </c>
      <c r="J578" s="2">
        <f t="shared" si="45"/>
      </c>
      <c r="K578" s="3" t="e">
        <f>MATCH(J578,#REF!,0)</f>
        <v>#REF!</v>
      </c>
      <c r="L578" s="4" t="str">
        <f ca="1" t="shared" si="47"/>
        <v>G</v>
      </c>
      <c r="M578" s="4" t="str">
        <f ca="1" t="shared" si="48"/>
        <v>G</v>
      </c>
      <c r="N578" s="4" t="str">
        <f ca="1" t="shared" si="49"/>
        <v>G</v>
      </c>
    </row>
    <row r="579" spans="9:14" ht="15">
      <c r="I579" s="5" t="str">
        <f ca="1" t="shared" si="46"/>
        <v>LOCKED</v>
      </c>
      <c r="J579" s="2">
        <f t="shared" si="45"/>
      </c>
      <c r="K579" s="3" t="e">
        <f>MATCH(J579,#REF!,0)</f>
        <v>#REF!</v>
      </c>
      <c r="L579" s="4" t="str">
        <f ca="1" t="shared" si="47"/>
        <v>G</v>
      </c>
      <c r="M579" s="4" t="str">
        <f ca="1" t="shared" si="48"/>
        <v>G</v>
      </c>
      <c r="N579" s="4" t="str">
        <f ca="1" t="shared" si="49"/>
        <v>G</v>
      </c>
    </row>
    <row r="580" spans="9:14" ht="15">
      <c r="I580" s="5" t="str">
        <f ca="1" t="shared" si="46"/>
        <v>LOCKED</v>
      </c>
      <c r="J580" s="2">
        <f t="shared" si="45"/>
      </c>
      <c r="K580" s="3" t="e">
        <f>MATCH(J580,#REF!,0)</f>
        <v>#REF!</v>
      </c>
      <c r="L580" s="4" t="str">
        <f ca="1" t="shared" si="47"/>
        <v>G</v>
      </c>
      <c r="M580" s="4" t="str">
        <f ca="1" t="shared" si="48"/>
        <v>G</v>
      </c>
      <c r="N580" s="4" t="str">
        <f ca="1" t="shared" si="49"/>
        <v>G</v>
      </c>
    </row>
    <row r="581" spans="9:14" ht="15">
      <c r="I581" s="5" t="str">
        <f ca="1" t="shared" si="46"/>
        <v>LOCKED</v>
      </c>
      <c r="J581" s="2">
        <f aca="true" t="shared" si="50" ref="J581:J601">CLEAN(CONCATENATE(TRIM($A581),TRIM($C581),IF(LEFT($D581)&lt;&gt;"E",TRIM($D581),),TRIM($E581)))</f>
      </c>
      <c r="K581" s="3" t="e">
        <f>MATCH(J581,#REF!,0)</f>
        <v>#REF!</v>
      </c>
      <c r="L581" s="4" t="str">
        <f ca="1" t="shared" si="47"/>
        <v>G</v>
      </c>
      <c r="M581" s="4" t="str">
        <f ca="1" t="shared" si="48"/>
        <v>G</v>
      </c>
      <c r="N581" s="4" t="str">
        <f ca="1" t="shared" si="49"/>
        <v>G</v>
      </c>
    </row>
    <row r="582" spans="9:14" ht="15">
      <c r="I582" s="5" t="str">
        <f aca="true" ca="1" t="shared" si="51" ref="I582:I601">IF(CELL("protect",$G582)=1,"LOCKED","")</f>
        <v>LOCKED</v>
      </c>
      <c r="J582" s="2">
        <f t="shared" si="50"/>
      </c>
      <c r="K582" s="3" t="e">
        <f>MATCH(J582,#REF!,0)</f>
        <v>#REF!</v>
      </c>
      <c r="L582" s="4" t="str">
        <f aca="true" ca="1" t="shared" si="52" ref="L582:L601">CELL("format",$F582)</f>
        <v>G</v>
      </c>
      <c r="M582" s="4" t="str">
        <f aca="true" ca="1" t="shared" si="53" ref="M582:M601">CELL("format",$G582)</f>
        <v>G</v>
      </c>
      <c r="N582" s="4" t="str">
        <f aca="true" ca="1" t="shared" si="54" ref="N582:N601">CELL("format",$H582)</f>
        <v>G</v>
      </c>
    </row>
    <row r="583" spans="9:14" ht="15">
      <c r="I583" s="5" t="str">
        <f ca="1" t="shared" si="51"/>
        <v>LOCKED</v>
      </c>
      <c r="J583" s="2">
        <f t="shared" si="50"/>
      </c>
      <c r="K583" s="3" t="e">
        <f>MATCH(J583,#REF!,0)</f>
        <v>#REF!</v>
      </c>
      <c r="L583" s="4" t="str">
        <f ca="1" t="shared" si="52"/>
        <v>G</v>
      </c>
      <c r="M583" s="4" t="str">
        <f ca="1" t="shared" si="53"/>
        <v>G</v>
      </c>
      <c r="N583" s="4" t="str">
        <f ca="1" t="shared" si="54"/>
        <v>G</v>
      </c>
    </row>
    <row r="584" spans="9:14" ht="15">
      <c r="I584" s="5" t="str">
        <f ca="1" t="shared" si="51"/>
        <v>LOCKED</v>
      </c>
      <c r="J584" s="2">
        <f t="shared" si="50"/>
      </c>
      <c r="K584" s="3" t="e">
        <f>MATCH(J584,#REF!,0)</f>
        <v>#REF!</v>
      </c>
      <c r="L584" s="4" t="str">
        <f ca="1" t="shared" si="52"/>
        <v>G</v>
      </c>
      <c r="M584" s="4" t="str">
        <f ca="1" t="shared" si="53"/>
        <v>G</v>
      </c>
      <c r="N584" s="4" t="str">
        <f ca="1" t="shared" si="54"/>
        <v>G</v>
      </c>
    </row>
    <row r="585" spans="9:14" ht="15">
      <c r="I585" s="5" t="str">
        <f ca="1" t="shared" si="51"/>
        <v>LOCKED</v>
      </c>
      <c r="J585" s="2">
        <f t="shared" si="50"/>
      </c>
      <c r="K585" s="3" t="e">
        <f>MATCH(J585,#REF!,0)</f>
        <v>#REF!</v>
      </c>
      <c r="L585" s="4" t="str">
        <f ca="1" t="shared" si="52"/>
        <v>G</v>
      </c>
      <c r="M585" s="4" t="str">
        <f ca="1" t="shared" si="53"/>
        <v>G</v>
      </c>
      <c r="N585" s="4" t="str">
        <f ca="1" t="shared" si="54"/>
        <v>G</v>
      </c>
    </row>
    <row r="586" spans="9:14" ht="15">
      <c r="I586" s="5" t="str">
        <f ca="1" t="shared" si="51"/>
        <v>LOCKED</v>
      </c>
      <c r="J586" s="2">
        <f t="shared" si="50"/>
      </c>
      <c r="K586" s="3" t="e">
        <f>MATCH(J586,#REF!,0)</f>
        <v>#REF!</v>
      </c>
      <c r="L586" s="4" t="str">
        <f ca="1" t="shared" si="52"/>
        <v>G</v>
      </c>
      <c r="M586" s="4" t="str">
        <f ca="1" t="shared" si="53"/>
        <v>G</v>
      </c>
      <c r="N586" s="4" t="str">
        <f ca="1" t="shared" si="54"/>
        <v>G</v>
      </c>
    </row>
    <row r="587" spans="9:14" ht="15">
      <c r="I587" s="5" t="str">
        <f ca="1" t="shared" si="51"/>
        <v>LOCKED</v>
      </c>
      <c r="J587" s="2">
        <f t="shared" si="50"/>
      </c>
      <c r="K587" s="3" t="e">
        <f>MATCH(J587,#REF!,0)</f>
        <v>#REF!</v>
      </c>
      <c r="L587" s="4" t="str">
        <f ca="1" t="shared" si="52"/>
        <v>G</v>
      </c>
      <c r="M587" s="4" t="str">
        <f ca="1" t="shared" si="53"/>
        <v>G</v>
      </c>
      <c r="N587" s="4" t="str">
        <f ca="1" t="shared" si="54"/>
        <v>G</v>
      </c>
    </row>
    <row r="588" spans="9:14" ht="15">
      <c r="I588" s="5" t="str">
        <f ca="1" t="shared" si="51"/>
        <v>LOCKED</v>
      </c>
      <c r="J588" s="2">
        <f t="shared" si="50"/>
      </c>
      <c r="K588" s="3" t="e">
        <f>MATCH(J588,#REF!,0)</f>
        <v>#REF!</v>
      </c>
      <c r="L588" s="4" t="str">
        <f ca="1" t="shared" si="52"/>
        <v>G</v>
      </c>
      <c r="M588" s="4" t="str">
        <f ca="1" t="shared" si="53"/>
        <v>G</v>
      </c>
      <c r="N588" s="4" t="str">
        <f ca="1" t="shared" si="54"/>
        <v>G</v>
      </c>
    </row>
    <row r="589" spans="9:14" ht="15">
      <c r="I589" s="5" t="str">
        <f ca="1" t="shared" si="51"/>
        <v>LOCKED</v>
      </c>
      <c r="J589" s="2">
        <f t="shared" si="50"/>
      </c>
      <c r="K589" s="3" t="e">
        <f>MATCH(J589,#REF!,0)</f>
        <v>#REF!</v>
      </c>
      <c r="L589" s="4" t="str">
        <f ca="1" t="shared" si="52"/>
        <v>G</v>
      </c>
      <c r="M589" s="4" t="str">
        <f ca="1" t="shared" si="53"/>
        <v>G</v>
      </c>
      <c r="N589" s="4" t="str">
        <f ca="1" t="shared" si="54"/>
        <v>G</v>
      </c>
    </row>
    <row r="590" spans="9:14" ht="15">
      <c r="I590" s="5" t="str">
        <f ca="1" t="shared" si="51"/>
        <v>LOCKED</v>
      </c>
      <c r="J590" s="2">
        <f t="shared" si="50"/>
      </c>
      <c r="K590" s="3" t="e">
        <f>MATCH(J590,#REF!,0)</f>
        <v>#REF!</v>
      </c>
      <c r="L590" s="4" t="str">
        <f ca="1" t="shared" si="52"/>
        <v>G</v>
      </c>
      <c r="M590" s="4" t="str">
        <f ca="1" t="shared" si="53"/>
        <v>G</v>
      </c>
      <c r="N590" s="4" t="str">
        <f ca="1" t="shared" si="54"/>
        <v>G</v>
      </c>
    </row>
    <row r="591" spans="9:14" ht="15">
      <c r="I591" s="5" t="str">
        <f ca="1" t="shared" si="51"/>
        <v>LOCKED</v>
      </c>
      <c r="J591" s="2">
        <f t="shared" si="50"/>
      </c>
      <c r="K591" s="3" t="e">
        <f>MATCH(J591,#REF!,0)</f>
        <v>#REF!</v>
      </c>
      <c r="L591" s="4" t="str">
        <f ca="1" t="shared" si="52"/>
        <v>G</v>
      </c>
      <c r="M591" s="4" t="str">
        <f ca="1" t="shared" si="53"/>
        <v>G</v>
      </c>
      <c r="N591" s="4" t="str">
        <f ca="1" t="shared" si="54"/>
        <v>G</v>
      </c>
    </row>
    <row r="592" spans="9:14" ht="15">
      <c r="I592" s="5" t="str">
        <f ca="1" t="shared" si="51"/>
        <v>LOCKED</v>
      </c>
      <c r="J592" s="2">
        <f t="shared" si="50"/>
      </c>
      <c r="K592" s="3" t="e">
        <f>MATCH(J592,#REF!,0)</f>
        <v>#REF!</v>
      </c>
      <c r="L592" s="4" t="str">
        <f ca="1" t="shared" si="52"/>
        <v>G</v>
      </c>
      <c r="M592" s="4" t="str">
        <f ca="1" t="shared" si="53"/>
        <v>G</v>
      </c>
      <c r="N592" s="4" t="str">
        <f ca="1" t="shared" si="54"/>
        <v>G</v>
      </c>
    </row>
    <row r="593" spans="9:14" ht="15">
      <c r="I593" s="5" t="str">
        <f ca="1" t="shared" si="51"/>
        <v>LOCKED</v>
      </c>
      <c r="J593" s="2">
        <f t="shared" si="50"/>
      </c>
      <c r="K593" s="3" t="e">
        <f>MATCH(J593,#REF!,0)</f>
        <v>#REF!</v>
      </c>
      <c r="L593" s="4" t="str">
        <f ca="1" t="shared" si="52"/>
        <v>G</v>
      </c>
      <c r="M593" s="4" t="str">
        <f ca="1" t="shared" si="53"/>
        <v>G</v>
      </c>
      <c r="N593" s="4" t="str">
        <f ca="1" t="shared" si="54"/>
        <v>G</v>
      </c>
    </row>
    <row r="594" spans="9:14" ht="15">
      <c r="I594" s="5" t="str">
        <f ca="1" t="shared" si="51"/>
        <v>LOCKED</v>
      </c>
      <c r="J594" s="2">
        <f t="shared" si="50"/>
      </c>
      <c r="K594" s="3" t="e">
        <f>MATCH(J594,#REF!,0)</f>
        <v>#REF!</v>
      </c>
      <c r="L594" s="4" t="str">
        <f ca="1" t="shared" si="52"/>
        <v>G</v>
      </c>
      <c r="M594" s="4" t="str">
        <f ca="1" t="shared" si="53"/>
        <v>G</v>
      </c>
      <c r="N594" s="4" t="str">
        <f ca="1" t="shared" si="54"/>
        <v>G</v>
      </c>
    </row>
    <row r="595" spans="9:14" ht="15">
      <c r="I595" s="5" t="str">
        <f ca="1" t="shared" si="51"/>
        <v>LOCKED</v>
      </c>
      <c r="J595" s="2">
        <f t="shared" si="50"/>
      </c>
      <c r="K595" s="3" t="e">
        <f>MATCH(J595,#REF!,0)</f>
        <v>#REF!</v>
      </c>
      <c r="L595" s="4" t="str">
        <f ca="1" t="shared" si="52"/>
        <v>G</v>
      </c>
      <c r="M595" s="4" t="str">
        <f ca="1" t="shared" si="53"/>
        <v>G</v>
      </c>
      <c r="N595" s="4" t="str">
        <f ca="1" t="shared" si="54"/>
        <v>G</v>
      </c>
    </row>
    <row r="596" spans="9:14" ht="15">
      <c r="I596" s="5" t="str">
        <f ca="1" t="shared" si="51"/>
        <v>LOCKED</v>
      </c>
      <c r="J596" s="2">
        <f t="shared" si="50"/>
      </c>
      <c r="K596" s="3" t="e">
        <f>MATCH(J596,#REF!,0)</f>
        <v>#REF!</v>
      </c>
      <c r="L596" s="4" t="str">
        <f ca="1" t="shared" si="52"/>
        <v>G</v>
      </c>
      <c r="M596" s="4" t="str">
        <f ca="1" t="shared" si="53"/>
        <v>G</v>
      </c>
      <c r="N596" s="4" t="str">
        <f ca="1" t="shared" si="54"/>
        <v>G</v>
      </c>
    </row>
    <row r="597" spans="9:14" ht="15">
      <c r="I597" s="5" t="str">
        <f ca="1" t="shared" si="51"/>
        <v>LOCKED</v>
      </c>
      <c r="J597" s="2">
        <f t="shared" si="50"/>
      </c>
      <c r="K597" s="3" t="e">
        <f>MATCH(J597,#REF!,0)</f>
        <v>#REF!</v>
      </c>
      <c r="L597" s="4" t="str">
        <f ca="1" t="shared" si="52"/>
        <v>G</v>
      </c>
      <c r="M597" s="4" t="str">
        <f ca="1" t="shared" si="53"/>
        <v>G</v>
      </c>
      <c r="N597" s="4" t="str">
        <f ca="1" t="shared" si="54"/>
        <v>G</v>
      </c>
    </row>
    <row r="598" spans="9:14" ht="15">
      <c r="I598" s="5" t="str">
        <f ca="1" t="shared" si="51"/>
        <v>LOCKED</v>
      </c>
      <c r="J598" s="2">
        <f t="shared" si="50"/>
      </c>
      <c r="K598" s="3" t="e">
        <f>MATCH(J598,#REF!,0)</f>
        <v>#REF!</v>
      </c>
      <c r="L598" s="4" t="str">
        <f ca="1" t="shared" si="52"/>
        <v>G</v>
      </c>
      <c r="M598" s="4" t="str">
        <f ca="1" t="shared" si="53"/>
        <v>G</v>
      </c>
      <c r="N598" s="4" t="str">
        <f ca="1" t="shared" si="54"/>
        <v>G</v>
      </c>
    </row>
    <row r="599" spans="9:14" ht="15">
      <c r="I599" s="5" t="str">
        <f ca="1" t="shared" si="51"/>
        <v>LOCKED</v>
      </c>
      <c r="J599" s="2">
        <f t="shared" si="50"/>
      </c>
      <c r="K599" s="3" t="e">
        <f>MATCH(J599,#REF!,0)</f>
        <v>#REF!</v>
      </c>
      <c r="L599" s="4" t="str">
        <f ca="1" t="shared" si="52"/>
        <v>G</v>
      </c>
      <c r="M599" s="4" t="str">
        <f ca="1" t="shared" si="53"/>
        <v>G</v>
      </c>
      <c r="N599" s="4" t="str">
        <f ca="1" t="shared" si="54"/>
        <v>G</v>
      </c>
    </row>
    <row r="600" spans="9:14" ht="15">
      <c r="I600" s="5" t="str">
        <f ca="1" t="shared" si="51"/>
        <v>LOCKED</v>
      </c>
      <c r="J600" s="2">
        <f t="shared" si="50"/>
      </c>
      <c r="K600" s="3" t="e">
        <f>MATCH(J600,#REF!,0)</f>
        <v>#REF!</v>
      </c>
      <c r="L600" s="4" t="str">
        <f ca="1" t="shared" si="52"/>
        <v>G</v>
      </c>
      <c r="M600" s="4" t="str">
        <f ca="1" t="shared" si="53"/>
        <v>G</v>
      </c>
      <c r="N600" s="4" t="str">
        <f ca="1" t="shared" si="54"/>
        <v>G</v>
      </c>
    </row>
    <row r="601" spans="9:14" ht="15">
      <c r="I601" s="5" t="str">
        <f ca="1" t="shared" si="51"/>
        <v>LOCKED</v>
      </c>
      <c r="J601" s="2">
        <f t="shared" si="50"/>
      </c>
      <c r="K601" s="3" t="e">
        <f>MATCH(J601,#REF!,0)</f>
        <v>#REF!</v>
      </c>
      <c r="L601" s="4" t="str">
        <f ca="1" t="shared" si="52"/>
        <v>G</v>
      </c>
      <c r="M601" s="4" t="str">
        <f ca="1" t="shared" si="53"/>
        <v>G</v>
      </c>
      <c r="N601" s="4" t="str">
        <f ca="1" t="shared" si="54"/>
        <v>G</v>
      </c>
    </row>
  </sheetData>
  <sheetProtection password="CBDC" sheet="1" selectLockedCells="1"/>
  <mergeCells count="11">
    <mergeCell ref="C279:F279"/>
    <mergeCell ref="C281:F281"/>
    <mergeCell ref="C282:F282"/>
    <mergeCell ref="C283:F283"/>
    <mergeCell ref="B284:F284"/>
    <mergeCell ref="G284:H284"/>
    <mergeCell ref="C6:F6"/>
    <mergeCell ref="C98:F98"/>
    <mergeCell ref="C99:F99"/>
    <mergeCell ref="C189:F189"/>
    <mergeCell ref="C190:F190"/>
  </mergeCells>
  <conditionalFormatting sqref="D61 D7:D13 D107:D108 D79:D81 D73:D76 D159:D165 D199:D239 D253:D256 D16:D59 D110:D148 D87:D97 D175:D188 D266:D278">
    <cfRule type="cellIs" priority="40" dxfId="42" operator="equal" stopIfTrue="1">
      <formula>"CW 2130-R11"</formula>
    </cfRule>
    <cfRule type="cellIs" priority="41" dxfId="42" operator="equal" stopIfTrue="1">
      <formula>"CW 3120-R2"</formula>
    </cfRule>
    <cfRule type="cellIs" priority="42" dxfId="42" operator="equal" stopIfTrue="1">
      <formula>"CW 3240-R7"</formula>
    </cfRule>
  </conditionalFormatting>
  <conditionalFormatting sqref="D72">
    <cfRule type="cellIs" priority="36" dxfId="42" operator="equal" stopIfTrue="1">
      <formula>"CW 3120-R2"</formula>
    </cfRule>
    <cfRule type="cellIs" priority="37" dxfId="42" operator="equal" stopIfTrue="1">
      <formula>"CW 3240-R7"</formula>
    </cfRule>
  </conditionalFormatting>
  <conditionalFormatting sqref="D78">
    <cfRule type="cellIs" priority="38" dxfId="42" operator="equal" stopIfTrue="1">
      <formula>"CW 2130-R11"</formula>
    </cfRule>
    <cfRule type="cellIs" priority="39" dxfId="42" operator="equal" stopIfTrue="1">
      <formula>"CW 3240-R7"</formula>
    </cfRule>
  </conditionalFormatting>
  <conditionalFormatting sqref="D84">
    <cfRule type="cellIs" priority="31" dxfId="42" operator="equal" stopIfTrue="1">
      <formula>"CW 2130-R11"</formula>
    </cfRule>
    <cfRule type="cellIs" priority="32" dxfId="42" operator="equal" stopIfTrue="1">
      <formula>"CW 3120-R2"</formula>
    </cfRule>
    <cfRule type="cellIs" priority="33" dxfId="42" operator="equal" stopIfTrue="1">
      <formula>"CW 3240-R7"</formula>
    </cfRule>
  </conditionalFormatting>
  <conditionalFormatting sqref="D85">
    <cfRule type="cellIs" priority="34" dxfId="42" operator="equal" stopIfTrue="1">
      <formula>"CW 3120-R2"</formula>
    </cfRule>
    <cfRule type="cellIs" priority="35" dxfId="42" operator="equal" stopIfTrue="1">
      <formula>"CW 3240-R7"</formula>
    </cfRule>
  </conditionalFormatting>
  <conditionalFormatting sqref="D173">
    <cfRule type="cellIs" priority="19" dxfId="42" operator="equal" stopIfTrue="1">
      <formula>"CW 2130-R11"</formula>
    </cfRule>
    <cfRule type="cellIs" priority="20" dxfId="42" operator="equal" stopIfTrue="1">
      <formula>"CW 3120-R2"</formula>
    </cfRule>
    <cfRule type="cellIs" priority="21" dxfId="42" operator="equal" stopIfTrue="1">
      <formula>"CW 3240-R7"</formula>
    </cfRule>
  </conditionalFormatting>
  <conditionalFormatting sqref="D150 D100:D106">
    <cfRule type="cellIs" priority="28" dxfId="42" operator="equal" stopIfTrue="1">
      <formula>"CW 2130-R11"</formula>
    </cfRule>
    <cfRule type="cellIs" priority="29" dxfId="42" operator="equal" stopIfTrue="1">
      <formula>"CW 3120-R2"</formula>
    </cfRule>
    <cfRule type="cellIs" priority="30" dxfId="42" operator="equal" stopIfTrue="1">
      <formula>"CW 3240-R7"</formula>
    </cfRule>
  </conditionalFormatting>
  <conditionalFormatting sqref="D158">
    <cfRule type="cellIs" priority="24" dxfId="42" operator="equal" stopIfTrue="1">
      <formula>"CW 3120-R2"</formula>
    </cfRule>
    <cfRule type="cellIs" priority="25" dxfId="42" operator="equal" stopIfTrue="1">
      <formula>"CW 3240-R7"</formula>
    </cfRule>
  </conditionalFormatting>
  <conditionalFormatting sqref="D167:D171">
    <cfRule type="cellIs" priority="26" dxfId="42" operator="equal" stopIfTrue="1">
      <formula>"CW 2130-R11"</formula>
    </cfRule>
    <cfRule type="cellIs" priority="27" dxfId="42" operator="equal" stopIfTrue="1">
      <formula>"CW 3240-R7"</formula>
    </cfRule>
  </conditionalFormatting>
  <conditionalFormatting sqref="D174">
    <cfRule type="cellIs" priority="22" dxfId="42" operator="equal" stopIfTrue="1">
      <formula>"CW 3120-R2"</formula>
    </cfRule>
    <cfRule type="cellIs" priority="23" dxfId="42" operator="equal" stopIfTrue="1">
      <formula>"CW 3240-R7"</formula>
    </cfRule>
  </conditionalFormatting>
  <conditionalFormatting sqref="D264">
    <cfRule type="cellIs" priority="7" dxfId="42" operator="equal" stopIfTrue="1">
      <formula>"CW 2130-R11"</formula>
    </cfRule>
    <cfRule type="cellIs" priority="8" dxfId="42" operator="equal" stopIfTrue="1">
      <formula>"CW 3120-R2"</formula>
    </cfRule>
    <cfRule type="cellIs" priority="9" dxfId="42" operator="equal" stopIfTrue="1">
      <formula>"CW 3240-R7"</formula>
    </cfRule>
  </conditionalFormatting>
  <conditionalFormatting sqref="D241 D191">
    <cfRule type="cellIs" priority="16" dxfId="42" operator="equal" stopIfTrue="1">
      <formula>"CW 2130-R11"</formula>
    </cfRule>
    <cfRule type="cellIs" priority="17" dxfId="42" operator="equal" stopIfTrue="1">
      <formula>"CW 3120-R2"</formula>
    </cfRule>
    <cfRule type="cellIs" priority="18" dxfId="42" operator="equal" stopIfTrue="1">
      <formula>"CW 3240-R7"</formula>
    </cfRule>
  </conditionalFormatting>
  <conditionalFormatting sqref="D252">
    <cfRule type="cellIs" priority="12" dxfId="42" operator="equal" stopIfTrue="1">
      <formula>"CW 3120-R2"</formula>
    </cfRule>
    <cfRule type="cellIs" priority="13" dxfId="42" operator="equal" stopIfTrue="1">
      <formula>"CW 3240-R7"</formula>
    </cfRule>
  </conditionalFormatting>
  <conditionalFormatting sqref="D258:D262">
    <cfRule type="cellIs" priority="14" dxfId="42" operator="equal" stopIfTrue="1">
      <formula>"CW 2130-R11"</formula>
    </cfRule>
    <cfRule type="cellIs" priority="15" dxfId="42" operator="equal" stopIfTrue="1">
      <formula>"CW 3240-R7"</formula>
    </cfRule>
  </conditionalFormatting>
  <conditionalFormatting sqref="D265">
    <cfRule type="cellIs" priority="10" dxfId="42" operator="equal" stopIfTrue="1">
      <formula>"CW 3120-R2"</formula>
    </cfRule>
    <cfRule type="cellIs" priority="11" dxfId="42" operator="equal" stopIfTrue="1">
      <formula>"CW 3240-R7"</formula>
    </cfRule>
  </conditionalFormatting>
  <conditionalFormatting sqref="D192:D197">
    <cfRule type="cellIs" priority="4" dxfId="42" operator="equal" stopIfTrue="1">
      <formula>"CW 2130-R11"</formula>
    </cfRule>
    <cfRule type="cellIs" priority="5" dxfId="42" operator="equal" stopIfTrue="1">
      <formula>"CW 3120-R2"</formula>
    </cfRule>
    <cfRule type="cellIs" priority="6" dxfId="42" operator="equal" stopIfTrue="1">
      <formula>"CW 3240-R7"</formula>
    </cfRule>
  </conditionalFormatting>
  <conditionalFormatting sqref="D86">
    <cfRule type="cellIs" priority="1" dxfId="42" operator="equal" stopIfTrue="1">
      <formula>"CW 2130-R11"</formula>
    </cfRule>
    <cfRule type="cellIs" priority="2" dxfId="42" operator="equal" stopIfTrue="1">
      <formula>"CW 3120-R2"</formula>
    </cfRule>
    <cfRule type="cellIs" priority="3" dxfId="42" operator="equal" stopIfTrue="1">
      <formula>"CW 3240-R7"</formula>
    </cfRule>
  </conditionalFormatting>
  <dataValidations count="4"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86 F175:F176 F266">
      <formula1>IF(F86&gt;=0.1,ROUND(F86,1),0.1)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65 G174 G85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5 G27 G47 G84 G61 G49 G144:G148 G120 G122 G140 G173 G175:G176 G150 G142 G207 G209:G211 G231 G264 G266 G241 G233 G30:G39 G42:G44 G192:G197 G101:G108 G8:G13 G235:G239 G71 G125:G133 G136:G137 G159:G171 G200:G205 G214:G223 G226:G228 G253:G262 G111:G118 G16:G23 G51:G59 G86 G64:G65 G251 G68 G153:G154 G157 G244:G245 G248 G73:G82 G88:G97 G178:G188 G268:G278">
      <formula1>IF(G25&gt;=0.01,ROUND(G25,2),0.01)</formula1>
    </dataValidation>
    <dataValidation type="custom" allowBlank="1" showInputMessage="1" showErrorMessage="1" error="If you can enter a Unit  Price in this cell, pLease contact the Contract Administrator immediately!" sqref="G7 G50 G48 G45:G46 G40 G28:G29 G26 G24 G72 G87 G100 G143 G141 G138:G139 G134 G123:G124 G121 G119 G110 G158 G177 G267 G234 G232 G229:G230 G224 G212:G213 G208 G206 G199 G252 G191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0" r:id="rId1"/>
  <headerFooter alignWithMargins="0">
    <oddHeader>&amp;LThe City of Winnipeg
Bid Opportunity No. 134-2016 
&amp;8Template Version: C420160226-RW&amp;10
&amp;RBid Submission
Page &amp;P+3 of 20</oddHeader>
    <oddFooter xml:space="preserve">&amp;R__________________
Name of Bidder                </oddFooter>
  </headerFooter>
  <rowBreaks count="12" manualBreakCount="12">
    <brk id="32" min="1" max="7" man="1"/>
    <brk id="59" min="1" max="7" man="1"/>
    <brk id="82" min="1" max="7" man="1"/>
    <brk id="98" max="7" man="1"/>
    <brk id="122" min="1" max="7" man="1"/>
    <brk id="148" min="1" max="7" man="1"/>
    <brk id="171" min="1" max="7" man="1"/>
    <brk id="189" min="1" max="7" man="1"/>
    <brk id="213" min="1" max="7" man="1"/>
    <brk id="241" min="1" max="7" man="1"/>
    <brk id="262" min="1" max="7" man="1"/>
    <brk id="2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Reviewed by: C.D.H
Date:5/3/2016
File Size:273,408</dc:description>
  <cp:lastModifiedBy>Lazaruk, Dean</cp:lastModifiedBy>
  <cp:lastPrinted>2016-05-03T20:05:01Z</cp:lastPrinted>
  <dcterms:created xsi:type="dcterms:W3CDTF">2000-01-26T18:56:05Z</dcterms:created>
  <dcterms:modified xsi:type="dcterms:W3CDTF">2016-05-03T20:20:32Z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